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5"/>
  </bookViews>
  <sheets>
    <sheet name="Sheet1" sheetId="1" r:id="rId1"/>
    <sheet name="pair fix" sheetId="6" r:id="rId2"/>
    <sheet name="pedon,lokasi,warna tanah,tekstu" sheetId="2" r:id="rId3"/>
    <sheet name="pedon,BI,landform,lokasi" sheetId="3" r:id="rId4"/>
    <sheet name="tekstur,pH,Corganik, P" sheetId="4" r:id="rId5"/>
    <sheet name="kdd, ktk" sheetId="5" r:id="rId6"/>
    <sheet name="LIAT" sheetId="7" r:id="rId7"/>
    <sheet name="Sheet2" sheetId="8" r:id="rId8"/>
  </sheets>
  <definedNames>
    <definedName name="_xlnm.Print_Area" localSheetId="5">'kdd, ktk'!$W$2:$AF$29</definedName>
    <definedName name="_xlnm.Print_Area" localSheetId="1">'pair fix'!$AF$2:$BG$30</definedName>
    <definedName name="_xlnm.Print_Area" localSheetId="3">'pedon,BI,landform,lokasi'!$B$13:$E$18</definedName>
    <definedName name="_xlnm.Print_Area" localSheetId="2">'pedon,lokasi,warna tanah,tekstu'!$X$2:$AB$25</definedName>
    <definedName name="_xlnm.Print_Area" localSheetId="4">'tekstur,pH,Corganik, P'!$B$2:$M$29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6" i="5" l="1"/>
  <c r="AF16" i="5" s="1"/>
  <c r="AC15" i="5"/>
  <c r="AF15" i="5" s="1"/>
  <c r="AC14" i="5"/>
  <c r="AF14" i="5" s="1"/>
  <c r="AC13" i="5"/>
  <c r="AF13" i="5" s="1"/>
  <c r="BF13" i="6"/>
  <c r="BF12" i="6"/>
  <c r="BF11" i="6"/>
  <c r="BF10" i="6"/>
  <c r="BF8" i="6"/>
  <c r="BF7" i="6"/>
  <c r="BF6" i="6"/>
  <c r="BF5" i="6"/>
  <c r="BF4" i="6"/>
  <c r="BF18" i="6"/>
  <c r="BF17" i="6"/>
  <c r="BF16" i="6"/>
  <c r="BF15" i="6"/>
  <c r="BF26" i="6"/>
  <c r="BF25" i="6"/>
  <c r="BF24" i="6"/>
  <c r="BF23" i="6"/>
  <c r="BF21" i="6"/>
  <c r="BF20" i="6"/>
  <c r="AC5" i="6" l="1"/>
  <c r="AC6" i="6"/>
  <c r="AC7" i="6"/>
  <c r="AC9" i="6"/>
  <c r="AC10" i="6"/>
  <c r="AC12" i="6"/>
  <c r="AC13" i="6"/>
  <c r="AC14" i="6"/>
  <c r="AC15" i="6"/>
  <c r="AC17" i="6"/>
  <c r="AC18" i="6"/>
  <c r="AC19" i="6"/>
  <c r="AC20" i="6"/>
  <c r="AC22" i="6"/>
  <c r="AC23" i="6"/>
  <c r="AC24" i="6"/>
  <c r="AC25" i="6"/>
  <c r="AC26" i="6"/>
  <c r="AC28" i="6"/>
  <c r="AC29" i="6"/>
  <c r="AC30" i="6"/>
  <c r="AC31" i="6"/>
  <c r="AC4" i="6"/>
  <c r="H16" i="5" l="1"/>
  <c r="K16" i="5" s="1"/>
  <c r="H15" i="5"/>
  <c r="K15" i="5" s="1"/>
  <c r="H14" i="5"/>
  <c r="K14" i="5" s="1"/>
  <c r="H13" i="5"/>
  <c r="B27" i="2"/>
  <c r="B28" i="2" s="1"/>
  <c r="B29" i="2" s="1"/>
  <c r="B21" i="2"/>
  <c r="B22" i="2" s="1"/>
  <c r="B23" i="2" s="1"/>
  <c r="B24" i="2" s="1"/>
  <c r="B16" i="2"/>
  <c r="B17" i="2" s="1"/>
  <c r="B18" i="2" s="1"/>
  <c r="B11" i="2"/>
  <c r="B12" i="2" s="1"/>
  <c r="B13" i="2" s="1"/>
  <c r="B8" i="2"/>
  <c r="AB31" i="1"/>
  <c r="AF31" i="1" s="1"/>
  <c r="AB30" i="1"/>
  <c r="AF30" i="1" s="1"/>
  <c r="AB29" i="1"/>
  <c r="AF29" i="1" s="1"/>
  <c r="B29" i="1"/>
  <c r="B30" i="1" s="1"/>
  <c r="B31" i="1" s="1"/>
  <c r="AB28" i="1"/>
  <c r="AF28" i="1" s="1"/>
  <c r="B23" i="1"/>
  <c r="B24" i="1" s="1"/>
  <c r="B25" i="1" s="1"/>
  <c r="B26" i="1" s="1"/>
  <c r="B19" i="1"/>
  <c r="B20" i="1" s="1"/>
  <c r="B18" i="1"/>
  <c r="B13" i="1"/>
  <c r="B14" i="1" s="1"/>
  <c r="B15" i="1" s="1"/>
  <c r="B10" i="1"/>
  <c r="K13" i="5" l="1"/>
  <c r="AE29" i="1"/>
  <c r="AI29" i="1" s="1"/>
  <c r="AE30" i="1"/>
  <c r="AI30" i="1" s="1"/>
  <c r="AE31" i="1"/>
  <c r="AI31" i="1" s="1"/>
  <c r="AE28" i="1"/>
  <c r="AI28" i="1" s="1"/>
</calcChain>
</file>

<file path=xl/sharedStrings.xml><?xml version="1.0" encoding="utf-8"?>
<sst xmlns="http://schemas.openxmlformats.org/spreadsheetml/2006/main" count="1752" uniqueCount="285">
  <si>
    <t>No</t>
  </si>
  <si>
    <t>Pedon</t>
  </si>
  <si>
    <t>Provinsi</t>
  </si>
  <si>
    <t>Bahan Induk</t>
  </si>
  <si>
    <t>Landuse</t>
  </si>
  <si>
    <t>Kedalaman (cm)</t>
  </si>
  <si>
    <t>Warna Tanah</t>
  </si>
  <si>
    <t>Lapisan</t>
  </si>
  <si>
    <t>Tekstur</t>
  </si>
  <si>
    <t>pH</t>
  </si>
  <si>
    <t xml:space="preserve">Bahan Organik </t>
  </si>
  <si>
    <t>HCl 25%</t>
  </si>
  <si>
    <t xml:space="preserve"> Olsen </t>
  </si>
  <si>
    <t>Bray 1</t>
  </si>
  <si>
    <t>Morgan</t>
  </si>
  <si>
    <t>Nilai Tukar Kation (NH4-Acetat 1N. pH7)</t>
  </si>
  <si>
    <t xml:space="preserve">KCl 1N </t>
  </si>
  <si>
    <t>Kej</t>
  </si>
  <si>
    <t>Pasir</t>
  </si>
  <si>
    <t>Debu</t>
  </si>
  <si>
    <t>Liat</t>
  </si>
  <si>
    <t>Kelas</t>
  </si>
  <si>
    <r>
      <t>H</t>
    </r>
    <r>
      <rPr>
        <b/>
        <vertAlign val="subscript"/>
        <sz val="11"/>
        <rFont val="Arial Narrow"/>
        <family val="2"/>
      </rPr>
      <t>2</t>
    </r>
    <r>
      <rPr>
        <b/>
        <sz val="11"/>
        <rFont val="Arial Narrow"/>
        <family val="2"/>
      </rPr>
      <t>O</t>
    </r>
  </si>
  <si>
    <t>KCl</t>
  </si>
  <si>
    <t>C</t>
  </si>
  <si>
    <t>N</t>
  </si>
  <si>
    <t>C/N</t>
  </si>
  <si>
    <r>
      <t xml:space="preserve"> P</t>
    </r>
    <r>
      <rPr>
        <b/>
        <vertAlign val="subscript"/>
        <sz val="11"/>
        <rFont val="Arial Narrow"/>
        <family val="2"/>
      </rPr>
      <t>2</t>
    </r>
    <r>
      <rPr>
        <b/>
        <sz val="11"/>
        <rFont val="Arial Narrow"/>
        <family val="2"/>
      </rPr>
      <t>O</t>
    </r>
    <r>
      <rPr>
        <b/>
        <vertAlign val="subscript"/>
        <sz val="11"/>
        <rFont val="Arial Narrow"/>
        <family val="2"/>
      </rPr>
      <t>5</t>
    </r>
  </si>
  <si>
    <r>
      <t>K</t>
    </r>
    <r>
      <rPr>
        <b/>
        <vertAlign val="subscript"/>
        <sz val="11"/>
        <rFont val="Arial Narrow"/>
        <family val="2"/>
      </rPr>
      <t>2</t>
    </r>
    <r>
      <rPr>
        <b/>
        <sz val="11"/>
        <rFont val="Arial Narrow"/>
        <family val="2"/>
      </rPr>
      <t>O</t>
    </r>
  </si>
  <si>
    <t>P2O5</t>
  </si>
  <si>
    <t>K2O</t>
  </si>
  <si>
    <t>Ca</t>
  </si>
  <si>
    <t>Mg</t>
  </si>
  <si>
    <t>K</t>
  </si>
  <si>
    <t>Na</t>
  </si>
  <si>
    <t>Jumlah</t>
  </si>
  <si>
    <t>KTK Tanah</t>
  </si>
  <si>
    <t>KTK Liat</t>
  </si>
  <si>
    <t>KTK Efektif</t>
  </si>
  <si>
    <t>KB *</t>
  </si>
  <si>
    <r>
      <t xml:space="preserve"> Al</t>
    </r>
    <r>
      <rPr>
        <b/>
        <vertAlign val="superscript"/>
        <sz val="11"/>
        <rFont val="Arial Narrow"/>
        <family val="2"/>
      </rPr>
      <t xml:space="preserve"> 3+</t>
    </r>
  </si>
  <si>
    <r>
      <t xml:space="preserve">H </t>
    </r>
    <r>
      <rPr>
        <b/>
        <vertAlign val="superscript"/>
        <sz val="11"/>
        <rFont val="Arial Narrow"/>
        <family val="2"/>
      </rPr>
      <t>+</t>
    </r>
  </si>
  <si>
    <t>AI</t>
  </si>
  <si>
    <t>KTK</t>
  </si>
  <si>
    <t>KB</t>
  </si>
  <si>
    <t>P</t>
  </si>
  <si>
    <t>--------- % --------</t>
  </si>
  <si>
    <t xml:space="preserve">  ------- % ------</t>
  </si>
  <si>
    <t xml:space="preserve"> -- mg/100 g --</t>
  </si>
  <si>
    <t>ppm</t>
  </si>
  <si>
    <r>
      <t>--------------------- cmol</t>
    </r>
    <r>
      <rPr>
        <b/>
        <vertAlign val="subscript"/>
        <sz val="11"/>
        <rFont val="Arial Narrow"/>
        <family val="2"/>
      </rPr>
      <t>c</t>
    </r>
    <r>
      <rPr>
        <b/>
        <sz val="11"/>
        <rFont val="Arial Narrow"/>
        <family val="2"/>
      </rPr>
      <t>/kg -------------------</t>
    </r>
  </si>
  <si>
    <t>%</t>
  </si>
  <si>
    <r>
      <t>--- cmol</t>
    </r>
    <r>
      <rPr>
        <b/>
        <vertAlign val="subscript"/>
        <sz val="11"/>
        <rFont val="Arial Narrow"/>
        <family val="2"/>
      </rPr>
      <t>c</t>
    </r>
    <r>
      <rPr>
        <b/>
        <sz val="11"/>
        <rFont val="Arial Narrow"/>
        <family val="2"/>
      </rPr>
      <t>/kg ---</t>
    </r>
  </si>
  <si>
    <t>P5</t>
  </si>
  <si>
    <t>Jateng</t>
  </si>
  <si>
    <t>Andesit Basalt</t>
  </si>
  <si>
    <t>I</t>
  </si>
  <si>
    <t>-</t>
  </si>
  <si>
    <t>S</t>
  </si>
  <si>
    <t>SR</t>
  </si>
  <si>
    <t>R</t>
  </si>
  <si>
    <t>ST</t>
  </si>
  <si>
    <t>II</t>
  </si>
  <si>
    <t>T</t>
  </si>
  <si>
    <t>III</t>
  </si>
  <si>
    <t>IV</t>
  </si>
  <si>
    <t>P6</t>
  </si>
  <si>
    <t>Karet</t>
  </si>
  <si>
    <t>0 - 25</t>
  </si>
  <si>
    <t>2.5 YR 4/6</t>
  </si>
  <si>
    <t>P11</t>
  </si>
  <si>
    <t>Sumsel</t>
  </si>
  <si>
    <t>0 - 12</t>
  </si>
  <si>
    <t>7.5 YR 3/3</t>
  </si>
  <si>
    <t>12 - 37</t>
  </si>
  <si>
    <t>7.5 YR 3/4</t>
  </si>
  <si>
    <t>P15</t>
  </si>
  <si>
    <t>Mahoni</t>
  </si>
  <si>
    <t>0-15</t>
  </si>
  <si>
    <t>5 YR 3/4</t>
  </si>
  <si>
    <t>15-42</t>
  </si>
  <si>
    <t>5 YR 4/4</t>
  </si>
  <si>
    <t>42-83</t>
  </si>
  <si>
    <t>5 YR 4/6</t>
  </si>
  <si>
    <t>83-130</t>
  </si>
  <si>
    <t>P10</t>
  </si>
  <si>
    <t>Sulsel</t>
  </si>
  <si>
    <t>Lava dan tuf andesit basalt</t>
  </si>
  <si>
    <t>Semak</t>
  </si>
  <si>
    <t>10 YR 3/3</t>
  </si>
  <si>
    <t>7.5 YR 4/4</t>
  </si>
  <si>
    <t>7.5 YR 4/6</t>
  </si>
  <si>
    <t>10 YR 4/4</t>
  </si>
  <si>
    <t>P8</t>
  </si>
  <si>
    <t>Jabar</t>
  </si>
  <si>
    <t>Andesit dan Diorit</t>
  </si>
  <si>
    <t>Bambu</t>
  </si>
  <si>
    <t>0 - 21</t>
  </si>
  <si>
    <t>21 - 53</t>
  </si>
  <si>
    <t>53 - 94</t>
  </si>
  <si>
    <t>7.5 YR 5/6</t>
  </si>
  <si>
    <t>94 - 131</t>
  </si>
  <si>
    <t>10 YR 5/4</t>
  </si>
  <si>
    <t>131 - 150</t>
  </si>
  <si>
    <t>V</t>
  </si>
  <si>
    <t>P9</t>
  </si>
  <si>
    <t>Breksi Andesitik</t>
  </si>
  <si>
    <t>Teh</t>
  </si>
  <si>
    <t>25 - 55</t>
  </si>
  <si>
    <t>55 - 90</t>
  </si>
  <si>
    <t>90 - 150</t>
  </si>
  <si>
    <t>horison</t>
  </si>
  <si>
    <t>Ap</t>
  </si>
  <si>
    <t>Bt1</t>
  </si>
  <si>
    <t>Bt2</t>
  </si>
  <si>
    <t>Bt3</t>
  </si>
  <si>
    <t>A</t>
  </si>
  <si>
    <t>Bt4</t>
  </si>
  <si>
    <t>Landform</t>
  </si>
  <si>
    <t>Lokasi</t>
  </si>
  <si>
    <t>P1</t>
  </si>
  <si>
    <t>P2</t>
  </si>
  <si>
    <t>P3</t>
  </si>
  <si>
    <t>Perbukitan Volkan tua</t>
  </si>
  <si>
    <t>P12</t>
  </si>
  <si>
    <t>Perbukitan Volkan</t>
  </si>
  <si>
    <t>Pegunungan Volkan Tua</t>
  </si>
  <si>
    <t>Perbukitan Volkan Tua</t>
  </si>
  <si>
    <t>Lava dan tuf Andesit Basalt</t>
  </si>
  <si>
    <t>P4</t>
  </si>
  <si>
    <t>P13</t>
  </si>
  <si>
    <t>P14</t>
  </si>
  <si>
    <t>Intrusi Volkan</t>
  </si>
  <si>
    <t>EY.67</t>
  </si>
  <si>
    <t>EY.69</t>
  </si>
  <si>
    <t>EY.71</t>
  </si>
  <si>
    <t>GLS.8</t>
  </si>
  <si>
    <t>HK.606</t>
  </si>
  <si>
    <t>HK.600</t>
  </si>
  <si>
    <t>CB.30</t>
  </si>
  <si>
    <t>P7</t>
  </si>
  <si>
    <t>PN.779</t>
  </si>
  <si>
    <t>PN.805</t>
  </si>
  <si>
    <t>HK.243</t>
  </si>
  <si>
    <t>ZA.408</t>
  </si>
  <si>
    <t>AI. 08</t>
  </si>
  <si>
    <t>RP.61</t>
  </si>
  <si>
    <t>RP.66</t>
  </si>
  <si>
    <t>SL.432</t>
  </si>
  <si>
    <t>HK.711</t>
  </si>
  <si>
    <t>P16</t>
  </si>
  <si>
    <t>Organik</t>
  </si>
  <si>
    <t xml:space="preserve"> %</t>
  </si>
  <si>
    <t>Jumlah Kation Tanah</t>
  </si>
  <si>
    <t>Klasifikasi Tanah (USDA 2014)</t>
  </si>
  <si>
    <t>Jenis Mineral  (%)</t>
  </si>
  <si>
    <t>Kelas CM</t>
  </si>
  <si>
    <t>Op</t>
  </si>
  <si>
    <t>Zi</t>
  </si>
  <si>
    <t>Kk</t>
  </si>
  <si>
    <t>Kg</t>
  </si>
  <si>
    <t>Kb</t>
  </si>
  <si>
    <t>Li</t>
  </si>
  <si>
    <t>SiO</t>
  </si>
  <si>
    <t>Ze</t>
  </si>
  <si>
    <t>Hd</t>
  </si>
  <si>
    <t>Lm</t>
  </si>
  <si>
    <t>Fb</t>
  </si>
  <si>
    <t>Gv</t>
  </si>
  <si>
    <t>Lb</t>
  </si>
  <si>
    <t>Bi</t>
  </si>
  <si>
    <t>Or</t>
  </si>
  <si>
    <t>Sa</t>
  </si>
  <si>
    <t>Mu</t>
  </si>
  <si>
    <t>Bt</t>
  </si>
  <si>
    <t>Hh</t>
  </si>
  <si>
    <t>Hc</t>
  </si>
  <si>
    <t>Au</t>
  </si>
  <si>
    <t>Hi</t>
  </si>
  <si>
    <t>Ga</t>
  </si>
  <si>
    <t>Ep</t>
  </si>
  <si>
    <t>Tu</t>
  </si>
  <si>
    <t>Bengkulu</t>
  </si>
  <si>
    <t>0 - 15</t>
  </si>
  <si>
    <t/>
  </si>
  <si>
    <t>sp</t>
  </si>
  <si>
    <t>Sawit</t>
  </si>
  <si>
    <t>0 - 13</t>
  </si>
  <si>
    <t>7.5 YR 3/2</t>
  </si>
  <si>
    <t>13 - 48</t>
  </si>
  <si>
    <t>48 - 95</t>
  </si>
  <si>
    <t>95 - 120</t>
  </si>
  <si>
    <t>13 - 45</t>
  </si>
  <si>
    <t>45 - 73</t>
  </si>
  <si>
    <t>73 - 130</t>
  </si>
  <si>
    <t>15 - 42</t>
  </si>
  <si>
    <t>42 - 83</t>
  </si>
  <si>
    <t>83 - 130</t>
  </si>
  <si>
    <t>21 -  53</t>
  </si>
  <si>
    <t xml:space="preserve">Op=Opak, Zi=Zirkon, Kk=Kuarsa keruh, Kg=Kuarsa bening, Kb=Konkresi besi, Li=Limonit, SiO= SiO2 organik, Ze=Zeolit, Hd=Hidragilit, Lm=Lapukan mineral, </t>
  </si>
  <si>
    <t xml:space="preserve">Fb=Fragmen batuan, Gv=Gelas vulkanis,  Al=Albit, Ol=Oligoklas, An=Andesin, Lb=labradorit, Bi=Bitownit, At=Anortit,  Or=Ortoklas, Sa=Sanidin, Mu=Muskovit, </t>
  </si>
  <si>
    <t xml:space="preserve">Bt=Biotit, Hh=Horblende hijau, Hc=Horblende coklat, Au=Augit, Hi=Hiperstin, Ga=Garnet, Ep=Epidot, TuTurmalin, Ad=Andalusit, Sm=Siimanit, </t>
  </si>
  <si>
    <t>Jenis Mineral Liat</t>
  </si>
  <si>
    <t>Kaolinit</t>
  </si>
  <si>
    <t>Interaksi Khlorit - Smektit</t>
  </si>
  <si>
    <t>+++</t>
  </si>
  <si>
    <t>++</t>
  </si>
  <si>
    <t>Es=Enstatit, sp=sporadis,  SR= sangat rendah, ST= sangat tinggi,  R= rendah, T= tinggi, S= sedang</t>
  </si>
  <si>
    <t>Cadangan Mineral (CM) (%)</t>
  </si>
  <si>
    <r>
      <rPr>
        <i/>
        <sz val="11"/>
        <color theme="1"/>
        <rFont val="Arial Narrow"/>
        <family val="2"/>
      </rPr>
      <t>Typic Hapludults</t>
    </r>
    <r>
      <rPr>
        <sz val="11"/>
        <color theme="1"/>
        <rFont val="Arial Narrow"/>
        <family val="2"/>
      </rPr>
      <t>,sangat halus,kaolinitik, isohyperthermis</t>
    </r>
  </si>
  <si>
    <r>
      <rPr>
        <i/>
        <sz val="11"/>
        <color theme="1"/>
        <rFont val="Arial Narrow"/>
        <family val="2"/>
      </rPr>
      <t>Lithic Hapludults</t>
    </r>
    <r>
      <rPr>
        <sz val="11"/>
        <color theme="1"/>
        <rFont val="Arial Narrow"/>
        <family val="2"/>
      </rPr>
      <t>,sangat halus,kaolinitik, isohyperthermis</t>
    </r>
  </si>
  <si>
    <t>Dataran Volkan Tua</t>
  </si>
  <si>
    <t>Karang tinggi, Bengkulu, Bengkulu</t>
  </si>
  <si>
    <t>Sukatani, Purwakarta, Jabar</t>
  </si>
  <si>
    <t>Gunung halu, Bandung Barat, Jabar</t>
  </si>
  <si>
    <t>Tondong Tallasa, Pangkep, Sulsel</t>
  </si>
  <si>
    <t>Lengkiti, Ogan Komering Ulu, Sumsel</t>
  </si>
  <si>
    <t>Banjarharjo, Brebes, Jateng</t>
  </si>
  <si>
    <t>Kation Dapat Tukar</t>
  </si>
  <si>
    <t>X</t>
  </si>
  <si>
    <t>Y</t>
  </si>
  <si>
    <t>21</t>
  </si>
  <si>
    <t>53</t>
  </si>
  <si>
    <t>94</t>
  </si>
  <si>
    <t>131</t>
  </si>
  <si>
    <t>150</t>
  </si>
  <si>
    <t>Peningkatan Liat</t>
  </si>
  <si>
    <t>Kadar Liat (%)</t>
  </si>
  <si>
    <t>`</t>
  </si>
  <si>
    <t>Depth (cm)</t>
  </si>
  <si>
    <t>Soil Color</t>
  </si>
  <si>
    <t>Soil Classification (USDA 2014)</t>
  </si>
  <si>
    <t>Typic Hapludults,very fine,kaolinitic, isohyperthermis</t>
  </si>
  <si>
    <t>Lithic Hapludults,very fine,kaolinitic, isohyperthermis</t>
  </si>
  <si>
    <t>Parent Materials</t>
  </si>
  <si>
    <t>Andesite and Diorite</t>
  </si>
  <si>
    <t>Breccia Andesitic</t>
  </si>
  <si>
    <t>Lava and tuff Andesite Basalt</t>
  </si>
  <si>
    <t>Andesite Basalt</t>
  </si>
  <si>
    <t>Location</t>
  </si>
  <si>
    <t>Clay</t>
  </si>
  <si>
    <t>Texture</t>
  </si>
  <si>
    <t>Carbon</t>
  </si>
  <si>
    <t>Sand</t>
  </si>
  <si>
    <t>Silt</t>
  </si>
  <si>
    <t>CEC</t>
  </si>
  <si>
    <t>Total of Soil Cation</t>
  </si>
  <si>
    <t>Soil</t>
  </si>
  <si>
    <t>Base Saturation</t>
  </si>
  <si>
    <t>Type of Minerals  (%)</t>
  </si>
  <si>
    <t>CM class</t>
  </si>
  <si>
    <t>L</t>
  </si>
  <si>
    <t>VL</t>
  </si>
  <si>
    <t>M</t>
  </si>
  <si>
    <t>VH</t>
  </si>
  <si>
    <t>H</t>
  </si>
  <si>
    <t>Es=Enstatit, sp=sporadis,  VL= very low, VH= very high,  L= low, H= high, M= moderate</t>
  </si>
  <si>
    <t>Mineral Reserves (CM) (%)</t>
  </si>
  <si>
    <t>Old volcanic mountains</t>
  </si>
  <si>
    <t>Cq</t>
  </si>
  <si>
    <t>Dq</t>
  </si>
  <si>
    <t>Ic</t>
  </si>
  <si>
    <t>Wm</t>
  </si>
  <si>
    <t>Gh</t>
  </si>
  <si>
    <t>Bh</t>
  </si>
  <si>
    <t xml:space="preserve">Op=Opak, Zi=Zirkon, Dq=Cloud quartz, Cq=Clear quartz, Ic=Iron concretion, Li=Limonit, SiO= SiO2 organic, Ze=Zeolit, Hd=Hidragilit, Wm=Weathering mineral, </t>
  </si>
  <si>
    <t>Rf</t>
  </si>
  <si>
    <t xml:space="preserve">Rf=Rock fragmen, Vg= Volcan glass,  Al=Albit, Ol=Oligoklas, An=Andesin, Lb=labradorit, Bi=Bitownit, At=Anortit,  Or=Ortoklas, Sa=Sanidin, Mu=Muskovit, </t>
  </si>
  <si>
    <t xml:space="preserve">Bt=Biotit, Gh=Green horblende, Bh=Brown horblende, Au=Augit, Hi=Hiperstin, Ga=Garnet, Ep=Epidot, TuTurmalin, Ad=Andalusit, Sm=Siimanit, </t>
  </si>
  <si>
    <t>Sukatani district, Purwakarta, West Java</t>
  </si>
  <si>
    <t>Gunung halu district, West Bandung Barat, West Java</t>
  </si>
  <si>
    <t>Tondong Tallasa district, Pangkep, South Suawesi</t>
  </si>
  <si>
    <t>Lengkiti district, Ogan Komering Ulu, South Sumatera</t>
  </si>
  <si>
    <t>Volcanic hills</t>
  </si>
  <si>
    <t>Old Volcanic hills</t>
  </si>
  <si>
    <t>Volcanic Intrutions</t>
  </si>
  <si>
    <t>Pedons</t>
  </si>
  <si>
    <t>Landforms</t>
  </si>
  <si>
    <r>
      <t>H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O</t>
    </r>
  </si>
  <si>
    <r>
      <t xml:space="preserve"> P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O</t>
    </r>
    <r>
      <rPr>
        <b/>
        <vertAlign val="subscript"/>
        <sz val="10"/>
        <rFont val="Calibri"/>
        <family val="2"/>
        <scheme val="minor"/>
      </rPr>
      <t>5</t>
    </r>
  </si>
  <si>
    <r>
      <t>K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O</t>
    </r>
  </si>
  <si>
    <r>
      <t>P</t>
    </r>
    <r>
      <rPr>
        <b/>
        <vertAlign val="sub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O</t>
    </r>
    <r>
      <rPr>
        <b/>
        <vertAlign val="subscript"/>
        <sz val="10"/>
        <rFont val="Calibri"/>
        <family val="2"/>
        <scheme val="minor"/>
      </rPr>
      <t>5</t>
    </r>
  </si>
  <si>
    <t>Banjarharjo district, Brebes, Central Java</t>
  </si>
  <si>
    <t>(%)</t>
  </si>
  <si>
    <r>
      <t>--------------------- (cmol</t>
    </r>
    <r>
      <rPr>
        <b/>
        <vertAlign val="subscript"/>
        <sz val="10"/>
        <rFont val="Calibri"/>
        <family val="2"/>
        <scheme val="minor"/>
      </rPr>
      <t>c</t>
    </r>
    <r>
      <rPr>
        <b/>
        <sz val="10"/>
        <rFont val="Calibri"/>
        <family val="2"/>
        <scheme val="minor"/>
      </rPr>
      <t>/kg) -------------------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</si>
</sst>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"/>
    <numFmt numFmtId="165" formatCode="#,##0.0_);\(#,##0.0\)"/>
    <numFmt numFmtId="166" formatCode="0.00_)"/>
    <numFmt numFmtId="167" formatCode="0.0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b/>
      <vertAlign val="subscript"/>
      <sz val="11"/>
      <name val="Arial Narrow"/>
      <family val="2"/>
    </font>
    <font>
      <b/>
      <vertAlign val="superscript"/>
      <sz val="11"/>
      <name val="Arial Narrow"/>
      <family val="2"/>
    </font>
    <font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3">
    <xf numFmtId="0" fontId="0" fillId="0" borderId="0" xfId="0"/>
    <xf numFmtId="0" fontId="5" fillId="0" borderId="2" xfId="0" quotePrefix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164" fontId="5" fillId="0" borderId="10" xfId="0" quotePrefix="1" applyNumberFormat="1" applyFont="1" applyBorder="1" applyAlignment="1" applyProtection="1">
      <alignment horizontal="center" vertical="center"/>
    </xf>
    <xf numFmtId="165" fontId="5" fillId="0" borderId="10" xfId="0" applyNumberFormat="1" applyFont="1" applyBorder="1" applyAlignment="1" applyProtection="1">
      <alignment horizontal="center" vertical="center"/>
    </xf>
    <xf numFmtId="37" fontId="5" fillId="0" borderId="10" xfId="0" applyNumberFormat="1" applyFont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Border="1" applyAlignment="1" applyProtection="1">
      <alignment horizontal="center" vertical="center"/>
    </xf>
    <xf numFmtId="164" fontId="5" fillId="0" borderId="10" xfId="0" applyNumberFormat="1" applyFont="1" applyFill="1" applyBorder="1" applyAlignment="1" applyProtection="1">
      <alignment horizontal="center" vertical="center"/>
    </xf>
    <xf numFmtId="49" fontId="9" fillId="0" borderId="1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164" fontId="9" fillId="0" borderId="6" xfId="0" applyNumberFormat="1" applyFont="1" applyFill="1" applyBorder="1" applyAlignment="1" applyProtection="1">
      <alignment horizontal="center" vertical="center"/>
    </xf>
    <xf numFmtId="37" fontId="9" fillId="0" borderId="6" xfId="0" applyNumberFormat="1" applyFont="1" applyFill="1" applyBorder="1" applyAlignment="1" applyProtection="1">
      <alignment horizontal="center" vertical="center"/>
    </xf>
    <xf numFmtId="37" fontId="9" fillId="0" borderId="6" xfId="0" applyNumberFormat="1" applyFont="1" applyBorder="1" applyAlignment="1" applyProtection="1">
      <alignment horizontal="center" vertical="center"/>
    </xf>
    <xf numFmtId="166" fontId="9" fillId="0" borderId="6" xfId="0" applyNumberFormat="1" applyFont="1" applyFill="1" applyBorder="1" applyAlignment="1" applyProtection="1">
      <alignment horizontal="center" vertical="center"/>
    </xf>
    <xf numFmtId="2" fontId="9" fillId="0" borderId="6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37" fontId="9" fillId="0" borderId="8" xfId="0" applyNumberFormat="1" applyFont="1" applyBorder="1" applyAlignment="1" applyProtection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164" fontId="9" fillId="3" borderId="6" xfId="0" applyNumberFormat="1" applyFont="1" applyFill="1" applyBorder="1" applyAlignment="1" applyProtection="1">
      <alignment horizontal="center" vertical="center"/>
    </xf>
    <xf numFmtId="165" fontId="9" fillId="3" borderId="6" xfId="0" applyNumberFormat="1" applyFont="1" applyFill="1" applyBorder="1" applyAlignment="1" applyProtection="1">
      <alignment horizontal="center" vertical="center"/>
    </xf>
    <xf numFmtId="39" fontId="9" fillId="3" borderId="6" xfId="0" applyNumberFormat="1" applyFont="1" applyFill="1" applyBorder="1" applyAlignment="1" applyProtection="1">
      <alignment horizontal="center" vertical="center"/>
    </xf>
    <xf numFmtId="37" fontId="9" fillId="3" borderId="6" xfId="0" applyNumberFormat="1" applyFont="1" applyFill="1" applyBorder="1" applyAlignment="1" applyProtection="1">
      <alignment horizontal="center" vertical="center"/>
    </xf>
    <xf numFmtId="166" fontId="9" fillId="3" borderId="6" xfId="0" applyNumberFormat="1" applyFont="1" applyFill="1" applyBorder="1" applyAlignment="1" applyProtection="1">
      <alignment horizontal="center" vertical="center"/>
    </xf>
    <xf numFmtId="37" fontId="9" fillId="3" borderId="8" xfId="0" applyNumberFormat="1" applyFont="1" applyFill="1" applyBorder="1" applyAlignment="1" applyProtection="1">
      <alignment horizontal="center" vertical="center"/>
    </xf>
    <xf numFmtId="2" fontId="9" fillId="0" borderId="6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37" fontId="9" fillId="0" borderId="17" xfId="0" applyNumberFormat="1" applyFont="1" applyFill="1" applyBorder="1" applyAlignment="1" applyProtection="1">
      <alignment horizontal="center" vertical="center"/>
    </xf>
    <xf numFmtId="37" fontId="9" fillId="0" borderId="0" xfId="0" applyNumberFormat="1" applyFont="1" applyFill="1" applyBorder="1" applyAlignment="1" applyProtection="1">
      <alignment horizontal="center" vertical="center"/>
    </xf>
    <xf numFmtId="167" fontId="9" fillId="3" borderId="6" xfId="0" applyNumberFormat="1" applyFont="1" applyFill="1" applyBorder="1" applyAlignment="1" applyProtection="1">
      <alignment horizontal="center" vertical="center"/>
    </xf>
    <xf numFmtId="164" fontId="9" fillId="3" borderId="6" xfId="0" quotePrefix="1" applyNumberFormat="1" applyFont="1" applyFill="1" applyBorder="1" applyAlignment="1" applyProtection="1">
      <alignment horizontal="center" vertical="center"/>
    </xf>
    <xf numFmtId="0" fontId="9" fillId="0" borderId="18" xfId="0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164" fontId="9" fillId="3" borderId="19" xfId="0" applyNumberFormat="1" applyFont="1" applyFill="1" applyBorder="1" applyAlignment="1" applyProtection="1">
      <alignment horizontal="center" vertical="center"/>
    </xf>
    <xf numFmtId="165" fontId="9" fillId="3" borderId="19" xfId="0" applyNumberFormat="1" applyFont="1" applyFill="1" applyBorder="1" applyAlignment="1" applyProtection="1">
      <alignment horizontal="center" vertical="center"/>
    </xf>
    <xf numFmtId="39" fontId="9" fillId="3" borderId="19" xfId="0" applyNumberFormat="1" applyFont="1" applyFill="1" applyBorder="1" applyAlignment="1" applyProtection="1">
      <alignment horizontal="center" vertical="center"/>
    </xf>
    <xf numFmtId="164" fontId="9" fillId="0" borderId="19" xfId="0" applyNumberFormat="1" applyFont="1" applyFill="1" applyBorder="1" applyAlignment="1" applyProtection="1">
      <alignment horizontal="center" vertical="center"/>
    </xf>
    <xf numFmtId="37" fontId="9" fillId="0" borderId="19" xfId="0" applyNumberFormat="1" applyFont="1" applyFill="1" applyBorder="1" applyAlignment="1" applyProtection="1">
      <alignment horizontal="center" vertical="center"/>
    </xf>
    <xf numFmtId="37" fontId="9" fillId="3" borderId="19" xfId="0" applyNumberFormat="1" applyFont="1" applyFill="1" applyBorder="1" applyAlignment="1" applyProtection="1">
      <alignment horizontal="center" vertical="center"/>
    </xf>
    <xf numFmtId="167" fontId="9" fillId="3" borderId="19" xfId="0" applyNumberFormat="1" applyFont="1" applyFill="1" applyBorder="1" applyAlignment="1" applyProtection="1">
      <alignment horizontal="center" vertical="center"/>
    </xf>
    <xf numFmtId="164" fontId="9" fillId="3" borderId="19" xfId="0" quotePrefix="1" applyNumberFormat="1" applyFont="1" applyFill="1" applyBorder="1" applyAlignment="1" applyProtection="1">
      <alignment horizontal="center" vertical="center"/>
    </xf>
    <xf numFmtId="166" fontId="9" fillId="0" borderId="19" xfId="0" applyNumberFormat="1" applyFont="1" applyFill="1" applyBorder="1" applyAlignment="1" applyProtection="1">
      <alignment horizontal="center" vertical="center"/>
    </xf>
    <xf numFmtId="166" fontId="9" fillId="3" borderId="19" xfId="0" applyNumberFormat="1" applyFont="1" applyFill="1" applyBorder="1" applyAlignment="1" applyProtection="1">
      <alignment horizontal="center" vertical="center"/>
    </xf>
    <xf numFmtId="37" fontId="9" fillId="3" borderId="20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/>
    <xf numFmtId="0" fontId="9" fillId="0" borderId="6" xfId="0" applyFont="1" applyBorder="1"/>
    <xf numFmtId="0" fontId="9" fillId="0" borderId="5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0" fillId="0" borderId="14" xfId="0" applyFont="1" applyBorder="1"/>
    <xf numFmtId="0" fontId="10" fillId="0" borderId="6" xfId="0" applyFont="1" applyBorder="1"/>
    <xf numFmtId="0" fontId="3" fillId="0" borderId="10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/>
    <xf numFmtId="0" fontId="9" fillId="0" borderId="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0" fontId="9" fillId="0" borderId="14" xfId="0" quotePrefix="1" applyFont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39" fontId="9" fillId="3" borderId="8" xfId="0" applyNumberFormat="1" applyFont="1" applyFill="1" applyBorder="1" applyAlignment="1" applyProtection="1">
      <alignment horizontal="center" vertical="center"/>
    </xf>
    <xf numFmtId="2" fontId="9" fillId="0" borderId="19" xfId="0" applyNumberFormat="1" applyFont="1" applyFill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6" xfId="0" quotePrefix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6" xfId="0" quotePrefix="1" applyFont="1" applyBorder="1" applyAlignment="1">
      <alignment horizontal="center"/>
    </xf>
    <xf numFmtId="0" fontId="9" fillId="0" borderId="19" xfId="0" quotePrefix="1" applyFont="1" applyBorder="1" applyAlignment="1">
      <alignment horizontal="center"/>
    </xf>
    <xf numFmtId="0" fontId="9" fillId="0" borderId="19" xfId="0" quotePrefix="1" applyFont="1" applyFill="1" applyBorder="1" applyAlignment="1">
      <alignment horizontal="center"/>
    </xf>
    <xf numFmtId="0" fontId="0" fillId="0" borderId="0" xfId="0" applyFill="1"/>
    <xf numFmtId="0" fontId="9" fillId="0" borderId="2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164" fontId="5" fillId="0" borderId="27" xfId="0" quotePrefix="1" applyNumberFormat="1" applyFont="1" applyBorder="1" applyAlignment="1" applyProtection="1">
      <alignment horizontal="center" vertical="center"/>
    </xf>
    <xf numFmtId="165" fontId="5" fillId="0" borderId="27" xfId="0" applyNumberFormat="1" applyFont="1" applyBorder="1" applyAlignment="1" applyProtection="1">
      <alignment horizontal="center" vertical="center"/>
    </xf>
    <xf numFmtId="39" fontId="5" fillId="0" borderId="27" xfId="0" applyNumberFormat="1" applyFont="1" applyBorder="1" applyAlignment="1" applyProtection="1">
      <alignment horizontal="center" vertical="center"/>
    </xf>
    <xf numFmtId="37" fontId="5" fillId="2" borderId="27" xfId="0" applyNumberFormat="1" applyFont="1" applyFill="1" applyBorder="1" applyAlignment="1" applyProtection="1">
      <alignment horizontal="center" vertical="center"/>
    </xf>
    <xf numFmtId="37" fontId="5" fillId="0" borderId="27" xfId="0" applyNumberFormat="1" applyFont="1" applyBorder="1" applyAlignment="1" applyProtection="1">
      <alignment horizontal="center" vertical="center"/>
    </xf>
    <xf numFmtId="166" fontId="5" fillId="0" borderId="27" xfId="0" quotePrefix="1" applyNumberFormat="1" applyFont="1" applyBorder="1" applyAlignment="1" applyProtection="1">
      <alignment horizontal="center" vertical="center"/>
    </xf>
    <xf numFmtId="166" fontId="5" fillId="0" borderId="27" xfId="0" applyNumberFormat="1" applyFont="1" applyFill="1" applyBorder="1" applyAlignment="1" applyProtection="1">
      <alignment horizontal="center" vertical="center"/>
    </xf>
    <xf numFmtId="166" fontId="5" fillId="0" borderId="27" xfId="0" applyNumberFormat="1" applyFont="1" applyBorder="1" applyAlignment="1" applyProtection="1">
      <alignment horizontal="center" vertical="center"/>
    </xf>
    <xf numFmtId="164" fontId="5" fillId="0" borderId="27" xfId="0" applyNumberFormat="1" applyFont="1" applyFill="1" applyBorder="1" applyAlignment="1" applyProtection="1">
      <alignment horizontal="center" vertical="center"/>
    </xf>
    <xf numFmtId="39" fontId="5" fillId="0" borderId="27" xfId="0" quotePrefix="1" applyNumberFormat="1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164" fontId="12" fillId="0" borderId="6" xfId="0" applyNumberFormat="1" applyFont="1" applyBorder="1" applyAlignment="1" applyProtection="1">
      <alignment horizontal="center" vertical="center"/>
    </xf>
    <xf numFmtId="164" fontId="13" fillId="0" borderId="27" xfId="0" quotePrefix="1" applyNumberFormat="1" applyFont="1" applyBorder="1" applyAlignment="1" applyProtection="1">
      <alignment horizontal="center" vertical="center"/>
    </xf>
    <xf numFmtId="165" fontId="12" fillId="0" borderId="6" xfId="0" applyNumberFormat="1" applyFont="1" applyBorder="1" applyAlignment="1" applyProtection="1">
      <alignment horizontal="center" vertical="center"/>
    </xf>
    <xf numFmtId="39" fontId="12" fillId="0" borderId="6" xfId="0" applyNumberFormat="1" applyFont="1" applyBorder="1" applyAlignment="1" applyProtection="1">
      <alignment horizontal="center" vertical="center"/>
    </xf>
    <xf numFmtId="37" fontId="12" fillId="2" borderId="6" xfId="0" applyNumberFormat="1" applyFont="1" applyFill="1" applyBorder="1" applyAlignment="1" applyProtection="1">
      <alignment horizontal="center" vertical="center"/>
    </xf>
    <xf numFmtId="37" fontId="12" fillId="0" borderId="6" xfId="0" applyNumberFormat="1" applyFont="1" applyBorder="1" applyAlignment="1" applyProtection="1">
      <alignment horizontal="center" vertical="center"/>
    </xf>
    <xf numFmtId="167" fontId="12" fillId="0" borderId="6" xfId="0" applyNumberFormat="1" applyFont="1" applyBorder="1" applyAlignment="1" applyProtection="1">
      <alignment horizontal="center" vertical="center"/>
    </xf>
    <xf numFmtId="166" fontId="12" fillId="0" borderId="6" xfId="0" applyNumberFormat="1" applyFont="1" applyBorder="1" applyAlignment="1" applyProtection="1">
      <alignment horizontal="center" vertical="center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/>
    <xf numFmtId="0" fontId="9" fillId="0" borderId="3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2" fillId="0" borderId="12" xfId="0" applyFont="1" applyBorder="1"/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3" fillId="0" borderId="8" xfId="0" applyFont="1" applyBorder="1"/>
    <xf numFmtId="0" fontId="9" fillId="0" borderId="15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/>
    <xf numFmtId="0" fontId="18" fillId="0" borderId="8" xfId="0" applyFont="1" applyBorder="1" applyAlignment="1">
      <alignment vertic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/>
    <xf numFmtId="0" fontId="18" fillId="0" borderId="20" xfId="0" applyFont="1" applyBorder="1" applyAlignment="1">
      <alignment vertical="center"/>
    </xf>
    <xf numFmtId="49" fontId="0" fillId="0" borderId="14" xfId="0" applyNumberFormat="1" applyFont="1" applyBorder="1" applyAlignment="1">
      <alignment horizontal="center"/>
    </xf>
    <xf numFmtId="0" fontId="9" fillId="4" borderId="27" xfId="0" applyFont="1" applyFill="1" applyBorder="1" applyAlignment="1">
      <alignment horizontal="center" vertical="center" wrapText="1"/>
    </xf>
    <xf numFmtId="0" fontId="5" fillId="0" borderId="2" xfId="0" quotePrefix="1" applyFont="1" applyBorder="1" applyAlignment="1" applyProtection="1">
      <alignment vertical="center"/>
    </xf>
    <xf numFmtId="0" fontId="10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" xfId="0" quotePrefix="1" applyNumberFormat="1" applyFont="1" applyBorder="1" applyAlignment="1" applyProtection="1">
      <alignment horizontal="center" vertical="center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 vertical="center" textRotation="90"/>
    </xf>
    <xf numFmtId="0" fontId="5" fillId="0" borderId="2" xfId="0" quotePrefix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164" fontId="5" fillId="0" borderId="10" xfId="0" quotePrefix="1" applyNumberFormat="1" applyFont="1" applyBorder="1" applyAlignment="1" applyProtection="1">
      <alignment horizontal="center" vertical="center"/>
    </xf>
    <xf numFmtId="39" fontId="5" fillId="0" borderId="10" xfId="0" applyNumberFormat="1" applyFont="1" applyBorder="1" applyAlignment="1" applyProtection="1">
      <alignment horizontal="center" vertical="center"/>
    </xf>
    <xf numFmtId="37" fontId="5" fillId="2" borderId="10" xfId="0" applyNumberFormat="1" applyFont="1" applyFill="1" applyBorder="1" applyAlignment="1" applyProtection="1">
      <alignment horizontal="center" vertical="center"/>
    </xf>
    <xf numFmtId="166" fontId="5" fillId="0" borderId="10" xfId="0" quotePrefix="1" applyNumberFormat="1" applyFont="1" applyBorder="1" applyAlignment="1" applyProtection="1">
      <alignment horizontal="center" vertical="center"/>
    </xf>
    <xf numFmtId="39" fontId="5" fillId="0" borderId="10" xfId="0" quotePrefix="1" applyNumberFormat="1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quotePrefix="1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39" fontId="5" fillId="0" borderId="12" xfId="0" quotePrefix="1" applyNumberFormat="1" applyFont="1" applyBorder="1" applyAlignment="1" applyProtection="1">
      <alignment horizontal="center" vertical="center"/>
    </xf>
    <xf numFmtId="0" fontId="5" fillId="0" borderId="29" xfId="0" quotePrefix="1" applyFont="1" applyBorder="1" applyAlignment="1" applyProtection="1">
      <alignment horizontal="center" vertical="center"/>
    </xf>
    <xf numFmtId="0" fontId="5" fillId="0" borderId="44" xfId="0" quotePrefix="1" applyFont="1" applyBorder="1" applyAlignment="1" applyProtection="1">
      <alignment horizontal="center" vertical="center"/>
    </xf>
    <xf numFmtId="0" fontId="5" fillId="0" borderId="45" xfId="0" quotePrefix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40" xfId="0" applyFont="1" applyBorder="1" applyAlignment="1">
      <alignment horizontal="center" vertical="top"/>
    </xf>
    <xf numFmtId="0" fontId="19" fillId="0" borderId="41" xfId="0" applyFont="1" applyBorder="1" applyAlignment="1">
      <alignment horizontal="center" vertical="top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43" fontId="24" fillId="0" borderId="0" xfId="1" applyFont="1" applyFill="1" applyBorder="1" applyAlignment="1">
      <alignment horizontal="center" vertical="top"/>
    </xf>
    <xf numFmtId="2" fontId="24" fillId="0" borderId="0" xfId="0" quotePrefix="1" applyNumberFormat="1" applyFont="1" applyBorder="1" applyAlignment="1">
      <alignment horizontal="center" vertical="center"/>
    </xf>
    <xf numFmtId="37" fontId="24" fillId="0" borderId="0" xfId="0" applyNumberFormat="1" applyFont="1" applyBorder="1" applyAlignment="1" applyProtection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64" fontId="24" fillId="3" borderId="0" xfId="0" applyNumberFormat="1" applyFont="1" applyFill="1" applyBorder="1" applyAlignment="1" applyProtection="1">
      <alignment horizontal="center" vertical="center"/>
    </xf>
    <xf numFmtId="165" fontId="24" fillId="3" borderId="0" xfId="0" applyNumberFormat="1" applyFont="1" applyFill="1" applyBorder="1" applyAlignment="1" applyProtection="1">
      <alignment horizontal="center" vertical="center"/>
    </xf>
    <xf numFmtId="39" fontId="24" fillId="3" borderId="0" xfId="0" applyNumberFormat="1" applyFont="1" applyFill="1" applyBorder="1" applyAlignment="1" applyProtection="1">
      <alignment horizontal="center" vertical="center"/>
    </xf>
    <xf numFmtId="37" fontId="24" fillId="0" borderId="0" xfId="0" applyNumberFormat="1" applyFont="1" applyFill="1" applyBorder="1" applyAlignment="1" applyProtection="1">
      <alignment horizontal="center" vertical="center"/>
    </xf>
    <xf numFmtId="37" fontId="24" fillId="3" borderId="0" xfId="0" applyNumberFormat="1" applyFont="1" applyFill="1" applyBorder="1" applyAlignment="1" applyProtection="1">
      <alignment horizontal="center" vertical="center"/>
    </xf>
    <xf numFmtId="167" fontId="24" fillId="3" borderId="0" xfId="0" applyNumberFormat="1" applyFont="1" applyFill="1" applyBorder="1" applyAlignment="1" applyProtection="1">
      <alignment horizontal="center" vertical="center"/>
    </xf>
    <xf numFmtId="164" fontId="24" fillId="3" borderId="0" xfId="0" quotePrefix="1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43" fontId="24" fillId="0" borderId="0" xfId="1" applyFont="1" applyFill="1" applyBorder="1" applyAlignment="1">
      <alignment horizontal="center"/>
    </xf>
    <xf numFmtId="2" fontId="24" fillId="0" borderId="0" xfId="0" applyNumberFormat="1" applyFont="1" applyBorder="1" applyAlignment="1">
      <alignment horizontal="center"/>
    </xf>
    <xf numFmtId="0" fontId="21" fillId="0" borderId="46" xfId="0" applyFont="1" applyFill="1" applyBorder="1" applyAlignment="1">
      <alignment horizontal="center" vertical="center" wrapText="1"/>
    </xf>
    <xf numFmtId="164" fontId="22" fillId="0" borderId="46" xfId="0" quotePrefix="1" applyNumberFormat="1" applyFont="1" applyBorder="1" applyAlignment="1" applyProtection="1">
      <alignment horizontal="center" vertical="center"/>
    </xf>
    <xf numFmtId="39" fontId="22" fillId="0" borderId="46" xfId="0" applyNumberFormat="1" applyFont="1" applyBorder="1" applyAlignment="1" applyProtection="1">
      <alignment horizontal="center" vertical="center"/>
    </xf>
    <xf numFmtId="37" fontId="22" fillId="2" borderId="46" xfId="0" applyNumberFormat="1" applyFont="1" applyFill="1" applyBorder="1" applyAlignment="1" applyProtection="1">
      <alignment horizontal="center" vertical="center"/>
    </xf>
    <xf numFmtId="37" fontId="22" fillId="0" borderId="46" xfId="0" applyNumberFormat="1" applyFont="1" applyBorder="1" applyAlignment="1" applyProtection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 wrapText="1"/>
    </xf>
    <xf numFmtId="0" fontId="22" fillId="0" borderId="47" xfId="0" quotePrefix="1" applyFont="1" applyBorder="1" applyAlignment="1" applyProtection="1">
      <alignment horizontal="center" vertical="center"/>
    </xf>
    <xf numFmtId="0" fontId="22" fillId="0" borderId="47" xfId="0" applyFont="1" applyBorder="1" applyAlignment="1" applyProtection="1">
      <alignment horizontal="center" vertical="center"/>
    </xf>
    <xf numFmtId="0" fontId="22" fillId="0" borderId="47" xfId="0" quotePrefix="1" applyFont="1" applyBorder="1" applyAlignment="1" applyProtection="1">
      <alignment horizontal="center" vertical="center"/>
    </xf>
    <xf numFmtId="0" fontId="22" fillId="0" borderId="47" xfId="0" applyFont="1" applyBorder="1" applyAlignment="1">
      <alignment horizontal="center" vertical="center"/>
    </xf>
    <xf numFmtId="49" fontId="22" fillId="0" borderId="48" xfId="0" applyNumberFormat="1" applyFont="1" applyBorder="1" applyAlignment="1" applyProtection="1">
      <alignment horizontal="center" vertical="center"/>
    </xf>
    <xf numFmtId="49" fontId="22" fillId="0" borderId="46" xfId="0" applyNumberFormat="1" applyFont="1" applyBorder="1" applyAlignment="1" applyProtection="1">
      <alignment vertical="center"/>
    </xf>
    <xf numFmtId="0" fontId="22" fillId="0" borderId="48" xfId="0" applyFont="1" applyBorder="1" applyAlignment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48" xfId="0" applyFont="1" applyBorder="1" applyAlignment="1" applyProtection="1">
      <alignment horizontal="center" vertical="center"/>
    </xf>
    <xf numFmtId="0" fontId="22" fillId="0" borderId="46" xfId="0" applyFont="1" applyBorder="1" applyAlignment="1">
      <alignment vertical="center"/>
    </xf>
    <xf numFmtId="0" fontId="22" fillId="0" borderId="46" xfId="0" applyFont="1" applyFill="1" applyBorder="1" applyAlignment="1" applyProtection="1">
      <alignment vertical="center"/>
    </xf>
    <xf numFmtId="0" fontId="22" fillId="0" borderId="46" xfId="0" applyFont="1" applyBorder="1" applyAlignment="1" applyProtection="1">
      <alignment vertical="center"/>
    </xf>
    <xf numFmtId="0" fontId="24" fillId="0" borderId="48" xfId="0" applyFont="1" applyFill="1" applyBorder="1" applyAlignment="1">
      <alignment horizontal="center" vertical="center"/>
    </xf>
    <xf numFmtId="49" fontId="24" fillId="0" borderId="48" xfId="0" applyNumberFormat="1" applyFont="1" applyBorder="1" applyAlignment="1">
      <alignment horizontal="center"/>
    </xf>
    <xf numFmtId="0" fontId="24" fillId="0" borderId="48" xfId="0" applyFont="1" applyBorder="1" applyAlignment="1">
      <alignment horizontal="center" vertical="center"/>
    </xf>
    <xf numFmtId="43" fontId="24" fillId="0" borderId="48" xfId="1" applyFont="1" applyFill="1" applyBorder="1" applyAlignment="1">
      <alignment horizontal="center" vertical="top"/>
    </xf>
    <xf numFmtId="2" fontId="24" fillId="0" borderId="48" xfId="0" quotePrefix="1" applyNumberFormat="1" applyFont="1" applyBorder="1" applyAlignment="1">
      <alignment horizontal="center" vertical="center"/>
    </xf>
    <xf numFmtId="37" fontId="24" fillId="0" borderId="48" xfId="0" applyNumberFormat="1" applyFont="1" applyBorder="1" applyAlignment="1" applyProtection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49" fontId="24" fillId="0" borderId="46" xfId="0" applyNumberFormat="1" applyFont="1" applyBorder="1" applyAlignment="1">
      <alignment horizontal="center"/>
    </xf>
    <xf numFmtId="0" fontId="24" fillId="0" borderId="46" xfId="0" applyFont="1" applyBorder="1" applyAlignment="1">
      <alignment horizontal="center" vertical="center"/>
    </xf>
    <xf numFmtId="43" fontId="24" fillId="0" borderId="46" xfId="1" applyFont="1" applyFill="1" applyBorder="1" applyAlignment="1">
      <alignment horizontal="center" vertical="top"/>
    </xf>
    <xf numFmtId="2" fontId="24" fillId="0" borderId="46" xfId="0" quotePrefix="1" applyNumberFormat="1" applyFont="1" applyBorder="1" applyAlignment="1">
      <alignment horizontal="center" vertical="center"/>
    </xf>
    <xf numFmtId="37" fontId="24" fillId="0" borderId="46" xfId="0" applyNumberFormat="1" applyFont="1" applyBorder="1" applyAlignment="1" applyProtection="1">
      <alignment horizontal="center" vertical="center"/>
    </xf>
    <xf numFmtId="0" fontId="24" fillId="0" borderId="46" xfId="0" applyFont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164" fontId="24" fillId="3" borderId="46" xfId="0" applyNumberFormat="1" applyFont="1" applyFill="1" applyBorder="1" applyAlignment="1" applyProtection="1">
      <alignment horizontal="center" vertical="center"/>
    </xf>
    <xf numFmtId="165" fontId="24" fillId="3" borderId="46" xfId="0" applyNumberFormat="1" applyFont="1" applyFill="1" applyBorder="1" applyAlignment="1" applyProtection="1">
      <alignment horizontal="center" vertical="center"/>
    </xf>
    <xf numFmtId="39" fontId="24" fillId="3" borderId="46" xfId="0" applyNumberFormat="1" applyFont="1" applyFill="1" applyBorder="1" applyAlignment="1" applyProtection="1">
      <alignment horizontal="center" vertical="center"/>
    </xf>
    <xf numFmtId="37" fontId="24" fillId="0" borderId="46" xfId="0" applyNumberFormat="1" applyFont="1" applyFill="1" applyBorder="1" applyAlignment="1" applyProtection="1">
      <alignment horizontal="center" vertical="center"/>
    </xf>
    <xf numFmtId="37" fontId="24" fillId="3" borderId="46" xfId="0" applyNumberFormat="1" applyFont="1" applyFill="1" applyBorder="1" applyAlignment="1" applyProtection="1">
      <alignment horizontal="center" vertical="center"/>
    </xf>
    <xf numFmtId="167" fontId="24" fillId="3" borderId="46" xfId="0" applyNumberFormat="1" applyFont="1" applyFill="1" applyBorder="1" applyAlignment="1" applyProtection="1">
      <alignment horizontal="center" vertical="center"/>
    </xf>
    <xf numFmtId="164" fontId="24" fillId="3" borderId="46" xfId="0" quotePrefix="1" applyNumberFormat="1" applyFont="1" applyFill="1" applyBorder="1" applyAlignment="1" applyProtection="1">
      <alignment horizontal="center" vertical="center"/>
    </xf>
    <xf numFmtId="0" fontId="24" fillId="0" borderId="46" xfId="0" applyFont="1" applyBorder="1" applyAlignment="1">
      <alignment horizontal="center" vertical="center"/>
    </xf>
    <xf numFmtId="2" fontId="24" fillId="0" borderId="46" xfId="0" applyNumberFormat="1" applyFont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43" fontId="24" fillId="0" borderId="46" xfId="1" applyFont="1" applyFill="1" applyBorder="1" applyAlignment="1">
      <alignment horizontal="center"/>
    </xf>
    <xf numFmtId="2" fontId="24" fillId="0" borderId="46" xfId="0" applyNumberFormat="1" applyFont="1" applyBorder="1" applyAlignment="1">
      <alignment horizontal="center"/>
    </xf>
    <xf numFmtId="0" fontId="24" fillId="0" borderId="0" xfId="0" applyFont="1"/>
    <xf numFmtId="0" fontId="21" fillId="0" borderId="47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5" fillId="0" borderId="4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6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4" fillId="0" borderId="0" xfId="0" applyFont="1" applyFill="1"/>
    <xf numFmtId="0" fontId="21" fillId="0" borderId="0" xfId="0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/>
    </xf>
    <xf numFmtId="0" fontId="21" fillId="0" borderId="46" xfId="0" applyFont="1" applyBorder="1" applyAlignment="1">
      <alignment horizontal="center" vertical="center"/>
    </xf>
    <xf numFmtId="49" fontId="21" fillId="0" borderId="46" xfId="0" applyNumberFormat="1" applyFont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4" fillId="0" borderId="48" xfId="0" applyFont="1" applyBorder="1" applyAlignment="1">
      <alignment horizontal="center" vertical="center"/>
    </xf>
    <xf numFmtId="0" fontId="24" fillId="0" borderId="48" xfId="0" applyFont="1" applyFill="1" applyBorder="1" applyAlignment="1">
      <alignment horizontal="center"/>
    </xf>
    <xf numFmtId="0" fontId="24" fillId="0" borderId="48" xfId="0" quotePrefix="1" applyFont="1" applyBorder="1" applyAlignment="1">
      <alignment horizontal="center"/>
    </xf>
    <xf numFmtId="0" fontId="24" fillId="0" borderId="48" xfId="0" applyFont="1" applyBorder="1" applyAlignment="1">
      <alignment horizontal="center" vertical="center" wrapText="1"/>
    </xf>
    <xf numFmtId="0" fontId="24" fillId="0" borderId="0" xfId="0" quotePrefix="1" applyFont="1" applyBorder="1" applyAlignment="1">
      <alignment horizontal="center"/>
    </xf>
    <xf numFmtId="0" fontId="24" fillId="0" borderId="0" xfId="0" quotePrefix="1" applyFont="1" applyFill="1" applyBorder="1" applyAlignment="1">
      <alignment horizontal="center"/>
    </xf>
    <xf numFmtId="0" fontId="24" fillId="0" borderId="46" xfId="0" quotePrefix="1" applyFont="1" applyFill="1" applyBorder="1" applyAlignment="1">
      <alignment horizontal="center"/>
    </xf>
    <xf numFmtId="0" fontId="24" fillId="0" borderId="46" xfId="0" quotePrefix="1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Fill="1" applyBorder="1"/>
    <xf numFmtId="49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49" fontId="24" fillId="0" borderId="46" xfId="0" applyNumberFormat="1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46" xfId="0" applyFont="1" applyFill="1" applyBorder="1" applyAlignment="1" applyProtection="1">
      <alignment horizontal="center" vertical="center"/>
    </xf>
    <xf numFmtId="0" fontId="22" fillId="0" borderId="46" xfId="0" applyFont="1" applyFill="1" applyBorder="1" applyAlignment="1" applyProtection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164" fontId="22" fillId="0" borderId="49" xfId="0" applyNumberFormat="1" applyFont="1" applyFill="1" applyBorder="1" applyAlignment="1" applyProtection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43" fontId="24" fillId="0" borderId="50" xfId="1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2" fontId="24" fillId="0" borderId="50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center"/>
    </xf>
    <xf numFmtId="2" fontId="24" fillId="0" borderId="46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 applyProtection="1">
      <alignment horizontal="center" vertical="center"/>
    </xf>
    <xf numFmtId="43" fontId="24" fillId="0" borderId="0" xfId="1" applyNumberFormat="1" applyFont="1" applyFill="1" applyBorder="1" applyAlignment="1" applyProtection="1">
      <alignment horizontal="center" vertical="center"/>
    </xf>
    <xf numFmtId="166" fontId="24" fillId="0" borderId="46" xfId="0" applyNumberFormat="1" applyFont="1" applyFill="1" applyBorder="1" applyAlignment="1" applyProtection="1">
      <alignment horizontal="center" vertical="center"/>
    </xf>
    <xf numFmtId="43" fontId="24" fillId="0" borderId="46" xfId="1" applyNumberFormat="1" applyFont="1" applyFill="1" applyBorder="1" applyAlignment="1" applyProtection="1">
      <alignment horizontal="center" vertical="center"/>
    </xf>
    <xf numFmtId="2" fontId="24" fillId="0" borderId="0" xfId="0" applyNumberFormat="1" applyFont="1" applyFill="1" applyBorder="1" applyAlignment="1">
      <alignment horizontal="center"/>
    </xf>
    <xf numFmtId="0" fontId="24" fillId="0" borderId="0" xfId="0" quotePrefix="1" applyFont="1" applyBorder="1" applyAlignment="1">
      <alignment horizontal="center" vertical="center"/>
    </xf>
    <xf numFmtId="43" fontId="24" fillId="0" borderId="0" xfId="1" applyFont="1" applyFill="1" applyBorder="1" applyAlignment="1">
      <alignment horizontal="center" vertical="center"/>
    </xf>
    <xf numFmtId="0" fontId="24" fillId="0" borderId="46" xfId="0" quotePrefix="1" applyFont="1" applyBorder="1" applyAlignment="1">
      <alignment horizontal="center" vertical="center"/>
    </xf>
    <xf numFmtId="43" fontId="24" fillId="0" borderId="46" xfId="1" applyFont="1" applyFill="1" applyBorder="1" applyAlignment="1">
      <alignment horizontal="center" vertical="center"/>
    </xf>
    <xf numFmtId="43" fontId="24" fillId="0" borderId="0" xfId="1" applyFont="1" applyBorder="1" applyAlignment="1">
      <alignment horizontal="center"/>
    </xf>
    <xf numFmtId="43" fontId="24" fillId="0" borderId="46" xfId="1" applyFont="1" applyBorder="1" applyAlignment="1">
      <alignment horizontal="center"/>
    </xf>
    <xf numFmtId="2" fontId="24" fillId="0" borderId="46" xfId="0" applyNumberFormat="1" applyFont="1" applyFill="1" applyBorder="1" applyAlignment="1">
      <alignment horizontal="center"/>
    </xf>
    <xf numFmtId="0" fontId="5" fillId="0" borderId="38" xfId="0" quotePrefix="1" applyFont="1" applyBorder="1" applyAlignment="1" applyProtection="1">
      <alignment horizontal="center" vertical="center"/>
    </xf>
    <xf numFmtId="0" fontId="22" fillId="0" borderId="48" xfId="0" quotePrefix="1" applyFont="1" applyFill="1" applyBorder="1" applyAlignment="1" applyProtection="1">
      <alignment horizontal="center" vertical="center"/>
    </xf>
    <xf numFmtId="0" fontId="22" fillId="0" borderId="48" xfId="0" quotePrefix="1" applyFont="1" applyFill="1" applyBorder="1" applyAlignment="1" applyProtection="1">
      <alignment horizontal="center" vertical="center" wrapText="1"/>
    </xf>
    <xf numFmtId="0" fontId="22" fillId="0" borderId="46" xfId="0" quotePrefix="1" applyFont="1" applyFill="1" applyBorder="1" applyAlignment="1" applyProtection="1">
      <alignment horizontal="center" vertical="center"/>
    </xf>
    <xf numFmtId="0" fontId="22" fillId="0" borderId="46" xfId="0" quotePrefix="1" applyFont="1" applyFill="1" applyBorder="1" applyAlignment="1" applyProtection="1">
      <alignment horizontal="center" vertical="center" wrapText="1"/>
    </xf>
    <xf numFmtId="0" fontId="22" fillId="0" borderId="0" xfId="0" quotePrefix="1" applyFont="1" applyFill="1" applyBorder="1" applyAlignment="1" applyProtection="1">
      <alignment horizontal="center" vertical="center" wrapText="1"/>
    </xf>
    <xf numFmtId="166" fontId="22" fillId="0" borderId="49" xfId="0" quotePrefix="1" applyNumberFormat="1" applyFont="1" applyFill="1" applyBorder="1" applyAlignment="1" applyProtection="1">
      <alignment horizontal="center" vertical="center"/>
    </xf>
    <xf numFmtId="49" fontId="24" fillId="0" borderId="50" xfId="0" applyNumberFormat="1" applyFont="1" applyFill="1" applyBorder="1" applyAlignment="1">
      <alignment horizontal="center"/>
    </xf>
    <xf numFmtId="43" fontId="24" fillId="0" borderId="50" xfId="1" quotePrefix="1" applyFont="1" applyFill="1" applyBorder="1" applyAlignment="1">
      <alignment horizontal="left" vertical="center"/>
    </xf>
    <xf numFmtId="43" fontId="24" fillId="0" borderId="0" xfId="1" quotePrefix="1" applyFont="1" applyFill="1" applyBorder="1" applyAlignment="1">
      <alignment horizontal="left" vertical="center"/>
    </xf>
    <xf numFmtId="43" fontId="24" fillId="0" borderId="46" xfId="1" quotePrefix="1" applyFont="1" applyFill="1" applyBorder="1" applyAlignment="1">
      <alignment horizontal="left" vertical="center"/>
    </xf>
    <xf numFmtId="164" fontId="24" fillId="0" borderId="0" xfId="0" applyNumberFormat="1" applyFont="1" applyFill="1" applyBorder="1" applyAlignment="1" applyProtection="1">
      <alignment horizontal="center" vertical="center"/>
    </xf>
    <xf numFmtId="164" fontId="24" fillId="0" borderId="46" xfId="0" applyNumberFormat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P8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'tekstur,pH,Corganik, P'!$S$8:$S$12</c:f>
              <c:strCache>
                <c:ptCount val="4"/>
                <c:pt idx="0">
                  <c:v>Ap</c:v>
                </c:pt>
                <c:pt idx="1">
                  <c:v>Bt1</c:v>
                </c:pt>
                <c:pt idx="2">
                  <c:v>Bt2</c:v>
                </c:pt>
                <c:pt idx="3">
                  <c:v>Bt3</c:v>
                </c:pt>
              </c:strCache>
            </c:strRef>
          </c:xVal>
          <c:yVal>
            <c:numRef>
              <c:f>'tekstur,pH,Corganik, P'!$T$8:$T$12</c:f>
              <c:numCache>
                <c:formatCode>General</c:formatCode>
                <c:ptCount val="5"/>
                <c:pt idx="0">
                  <c:v>63</c:v>
                </c:pt>
                <c:pt idx="1">
                  <c:v>72</c:v>
                </c:pt>
                <c:pt idx="2">
                  <c:v>68</c:v>
                </c:pt>
                <c:pt idx="3">
                  <c:v>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53856"/>
        <c:axId val="43755776"/>
      </c:scatterChart>
      <c:valAx>
        <c:axId val="4375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776"/>
        <c:crosses val="autoZero"/>
        <c:crossBetween val="midCat"/>
      </c:valAx>
      <c:valAx>
        <c:axId val="4375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3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P9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'tekstur,pH,Corganik, P'!$S$15:$S$18</c:f>
              <c:strCache>
                <c:ptCount val="4"/>
                <c:pt idx="0">
                  <c:v>Ap</c:v>
                </c:pt>
                <c:pt idx="1">
                  <c:v>Bt1</c:v>
                </c:pt>
                <c:pt idx="2">
                  <c:v>Bt2</c:v>
                </c:pt>
                <c:pt idx="3">
                  <c:v>Bt3</c:v>
                </c:pt>
              </c:strCache>
            </c:strRef>
          </c:xVal>
          <c:yVal>
            <c:numRef>
              <c:f>'tekstur,pH,Corganik, P'!$T$15:$T$18</c:f>
              <c:numCache>
                <c:formatCode>0_)</c:formatCode>
                <c:ptCount val="4"/>
                <c:pt idx="0">
                  <c:v>83</c:v>
                </c:pt>
                <c:pt idx="1">
                  <c:v>95</c:v>
                </c:pt>
                <c:pt idx="2">
                  <c:v>94</c:v>
                </c:pt>
                <c:pt idx="3">
                  <c:v>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71392"/>
        <c:axId val="43773312"/>
      </c:scatterChart>
      <c:valAx>
        <c:axId val="4377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73312"/>
        <c:crosses val="autoZero"/>
        <c:crossBetween val="midCat"/>
      </c:valAx>
      <c:valAx>
        <c:axId val="4377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7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P10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'tekstur,pH,Corganik, P'!$S$21:$S$24</c:f>
              <c:strCache>
                <c:ptCount val="4"/>
                <c:pt idx="0">
                  <c:v>Ap</c:v>
                </c:pt>
                <c:pt idx="1">
                  <c:v>Bt1</c:v>
                </c:pt>
                <c:pt idx="2">
                  <c:v>Bt2</c:v>
                </c:pt>
                <c:pt idx="3">
                  <c:v>Bt3</c:v>
                </c:pt>
              </c:strCache>
            </c:strRef>
          </c:xVal>
          <c:yVal>
            <c:numRef>
              <c:f>'tekstur,pH,Corganik, P'!$T$21:$T$24</c:f>
              <c:numCache>
                <c:formatCode>0_)</c:formatCode>
                <c:ptCount val="4"/>
                <c:pt idx="0">
                  <c:v>47</c:v>
                </c:pt>
                <c:pt idx="1">
                  <c:v>56</c:v>
                </c:pt>
                <c:pt idx="2">
                  <c:v>55</c:v>
                </c:pt>
                <c:pt idx="3">
                  <c:v>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43104"/>
        <c:axId val="62161664"/>
      </c:scatterChart>
      <c:valAx>
        <c:axId val="6214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1664"/>
        <c:crosses val="autoZero"/>
        <c:crossBetween val="midCat"/>
      </c:valAx>
      <c:valAx>
        <c:axId val="6216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43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P15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0.14393518518518519"/>
          <c:w val="0.88704418197725288"/>
          <c:h val="0.7208876494604841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'tekstur,pH,Corganik, P'!$S$27:$S$30</c:f>
              <c:strCache>
                <c:ptCount val="4"/>
                <c:pt idx="0">
                  <c:v>Ap</c:v>
                </c:pt>
                <c:pt idx="1">
                  <c:v>Bt1</c:v>
                </c:pt>
                <c:pt idx="2">
                  <c:v>Bt2</c:v>
                </c:pt>
                <c:pt idx="3">
                  <c:v>Bt3</c:v>
                </c:pt>
              </c:strCache>
            </c:strRef>
          </c:xVal>
          <c:yVal>
            <c:numRef>
              <c:f>'tekstur,pH,Corganik, P'!$T$27:$T$30</c:f>
              <c:numCache>
                <c:formatCode>General</c:formatCode>
                <c:ptCount val="4"/>
                <c:pt idx="0">
                  <c:v>49</c:v>
                </c:pt>
                <c:pt idx="1">
                  <c:v>56</c:v>
                </c:pt>
                <c:pt idx="2">
                  <c:v>50</c:v>
                </c:pt>
                <c:pt idx="3">
                  <c:v>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87008"/>
        <c:axId val="62188928"/>
      </c:scatterChart>
      <c:valAx>
        <c:axId val="6218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88928"/>
        <c:crosses val="autoZero"/>
        <c:crossBetween val="midCat"/>
      </c:valAx>
      <c:valAx>
        <c:axId val="6218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87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P8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'tekstur,pH,Corganik, P'!$P$41:$P$45</c:f>
              <c:strCache>
                <c:ptCount val="5"/>
                <c:pt idx="0">
                  <c:v>21</c:v>
                </c:pt>
                <c:pt idx="1">
                  <c:v>53</c:v>
                </c:pt>
                <c:pt idx="2">
                  <c:v>94</c:v>
                </c:pt>
                <c:pt idx="3">
                  <c:v>131</c:v>
                </c:pt>
                <c:pt idx="4">
                  <c:v>150</c:v>
                </c:pt>
              </c:strCache>
            </c:strRef>
          </c:xVal>
          <c:yVal>
            <c:numRef>
              <c:f>'tekstur,pH,Corganik, P'!$Q$41:$Q$45</c:f>
              <c:numCache>
                <c:formatCode>General</c:formatCode>
                <c:ptCount val="5"/>
                <c:pt idx="0">
                  <c:v>63</c:v>
                </c:pt>
                <c:pt idx="1">
                  <c:v>72</c:v>
                </c:pt>
                <c:pt idx="2">
                  <c:v>68</c:v>
                </c:pt>
                <c:pt idx="3">
                  <c:v>63</c:v>
                </c:pt>
                <c:pt idx="4">
                  <c:v>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565952"/>
        <c:axId val="79567872"/>
      </c:scatterChart>
      <c:valAx>
        <c:axId val="7956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67872"/>
        <c:crosses val="autoZero"/>
        <c:crossBetween val="midCat"/>
      </c:valAx>
      <c:valAx>
        <c:axId val="7956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6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0026777577756805"/>
          <c:y val="2.0856556321642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288702017249478E-2"/>
          <c:y val="0.10855914798438869"/>
          <c:w val="0.87959837848646616"/>
          <c:h val="0.70058951887579657"/>
        </c:manualLayout>
      </c:layout>
      <c:lineChart>
        <c:grouping val="standar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P8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Sheet2!$A$4:$A$6</c:f>
              <c:strCache>
                <c:ptCount val="3"/>
                <c:pt idx="0">
                  <c:v>A</c:v>
                </c:pt>
                <c:pt idx="1">
                  <c:v>Bt1</c:v>
                </c:pt>
                <c:pt idx="2">
                  <c:v>Bt2</c:v>
                </c:pt>
              </c:strCache>
            </c:strRef>
          </c:cat>
          <c:val>
            <c:numRef>
              <c:f>Sheet2!$B$4:$B$6</c:f>
              <c:numCache>
                <c:formatCode>General</c:formatCode>
                <c:ptCount val="3"/>
                <c:pt idx="0">
                  <c:v>63</c:v>
                </c:pt>
                <c:pt idx="1">
                  <c:v>72</c:v>
                </c:pt>
                <c:pt idx="2">
                  <c:v>68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Sheet2!$C$3</c:f>
              <c:strCache>
                <c:ptCount val="1"/>
                <c:pt idx="0">
                  <c:v>P9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Sheet2!$A$4:$A$6</c:f>
              <c:strCache>
                <c:ptCount val="3"/>
                <c:pt idx="0">
                  <c:v>A</c:v>
                </c:pt>
                <c:pt idx="1">
                  <c:v>Bt1</c:v>
                </c:pt>
                <c:pt idx="2">
                  <c:v>Bt2</c:v>
                </c:pt>
              </c:strCache>
            </c:strRef>
          </c:cat>
          <c:val>
            <c:numRef>
              <c:f>Sheet2!$C$4:$C$7</c:f>
              <c:numCache>
                <c:formatCode>0_)</c:formatCode>
                <c:ptCount val="4"/>
                <c:pt idx="0">
                  <c:v>83</c:v>
                </c:pt>
                <c:pt idx="1">
                  <c:v>95</c:v>
                </c:pt>
                <c:pt idx="2">
                  <c:v>94</c:v>
                </c:pt>
                <c:pt idx="3">
                  <c:v>93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Sheet2!$D$3</c:f>
              <c:strCache>
                <c:ptCount val="1"/>
                <c:pt idx="0">
                  <c:v>P10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Sheet2!$A$4:$A$6</c:f>
              <c:strCache>
                <c:ptCount val="3"/>
                <c:pt idx="0">
                  <c:v>A</c:v>
                </c:pt>
                <c:pt idx="1">
                  <c:v>Bt1</c:v>
                </c:pt>
                <c:pt idx="2">
                  <c:v>Bt2</c:v>
                </c:pt>
              </c:strCache>
            </c:strRef>
          </c:cat>
          <c:val>
            <c:numRef>
              <c:f>Sheet2!$D$4:$D$6</c:f>
              <c:numCache>
                <c:formatCode>0_)</c:formatCode>
                <c:ptCount val="3"/>
                <c:pt idx="0">
                  <c:v>47</c:v>
                </c:pt>
                <c:pt idx="1">
                  <c:v>56</c:v>
                </c:pt>
                <c:pt idx="2">
                  <c:v>55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Sheet2!$E$3</c:f>
              <c:strCache>
                <c:ptCount val="1"/>
                <c:pt idx="0">
                  <c:v>P15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Sheet2!$A$4:$A$6</c:f>
              <c:strCache>
                <c:ptCount val="3"/>
                <c:pt idx="0">
                  <c:v>A</c:v>
                </c:pt>
                <c:pt idx="1">
                  <c:v>Bt1</c:v>
                </c:pt>
                <c:pt idx="2">
                  <c:v>Bt2</c:v>
                </c:pt>
              </c:strCache>
            </c:strRef>
          </c:cat>
          <c:val>
            <c:numRef>
              <c:f>Sheet2!$E$4:$E$6</c:f>
              <c:numCache>
                <c:formatCode>General</c:formatCode>
                <c:ptCount val="3"/>
                <c:pt idx="0">
                  <c:v>49</c:v>
                </c:pt>
                <c:pt idx="1">
                  <c:v>56</c:v>
                </c:pt>
                <c:pt idx="2">
                  <c:v>50</c:v>
                </c:pt>
              </c:numCache>
            </c:numRef>
          </c: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133568"/>
        <c:axId val="87139840"/>
      </c:lineChart>
      <c:catAx>
        <c:axId val="87133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Lapisan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39840"/>
        <c:crosses val="autoZero"/>
        <c:auto val="1"/>
        <c:lblAlgn val="ctr"/>
        <c:lblOffset val="100"/>
        <c:noMultiLvlLbl val="1"/>
      </c:catAx>
      <c:valAx>
        <c:axId val="8713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Liat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3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Kadar</a:t>
            </a:r>
            <a:r>
              <a:rPr lang="en-US" baseline="0"/>
              <a:t> Liat (%)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Sheet2!$G$3:$G$5</c:f>
              <c:strCache>
                <c:ptCount val="3"/>
                <c:pt idx="0">
                  <c:v>A</c:v>
                </c:pt>
                <c:pt idx="1">
                  <c:v>Bt1</c:v>
                </c:pt>
                <c:pt idx="2">
                  <c:v>Bt2</c:v>
                </c:pt>
              </c:strCache>
            </c:strRef>
          </c:xVal>
          <c:yVal>
            <c:numRef>
              <c:f>Sheet2!$H$3:$H$5</c:f>
              <c:numCache>
                <c:formatCode>General</c:formatCode>
                <c:ptCount val="3"/>
                <c:pt idx="0">
                  <c:v>63</c:v>
                </c:pt>
                <c:pt idx="1">
                  <c:v>72</c:v>
                </c:pt>
                <c:pt idx="2">
                  <c:v>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65824"/>
        <c:axId val="86384640"/>
      </c:scatterChart>
      <c:valAx>
        <c:axId val="619658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Simbol</a:t>
                </a:r>
                <a:r>
                  <a:rPr lang="en-US" baseline="0"/>
                  <a:t> Horison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8347790901137363"/>
              <c:y val="0.944429874710968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86384640"/>
        <c:crosses val="autoZero"/>
        <c:crossBetween val="midCat"/>
      </c:valAx>
      <c:valAx>
        <c:axId val="863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Persentase</a:t>
                </a:r>
                <a:r>
                  <a:rPr lang="en-US" baseline="0"/>
                  <a:t> Liat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65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Sheet2!$G$9:$G$11</c:f>
              <c:strCache>
                <c:ptCount val="3"/>
                <c:pt idx="0">
                  <c:v>A</c:v>
                </c:pt>
                <c:pt idx="1">
                  <c:v>Bt1</c:v>
                </c:pt>
                <c:pt idx="2">
                  <c:v>Bt2</c:v>
                </c:pt>
              </c:strCache>
            </c:strRef>
          </c:xVal>
          <c:yVal>
            <c:numRef>
              <c:f>Sheet2!$H$9:$H$11</c:f>
              <c:numCache>
                <c:formatCode>0_)</c:formatCode>
                <c:ptCount val="3"/>
                <c:pt idx="0">
                  <c:v>83</c:v>
                </c:pt>
                <c:pt idx="1">
                  <c:v>95</c:v>
                </c:pt>
                <c:pt idx="2">
                  <c:v>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96288"/>
        <c:axId val="86414848"/>
      </c:scatterChart>
      <c:valAx>
        <c:axId val="863962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86414848"/>
        <c:crosses val="autoZero"/>
        <c:crossBetween val="midCat"/>
      </c:valAx>
      <c:valAx>
        <c:axId val="86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6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5</xdr:row>
      <xdr:rowOff>14287</xdr:rowOff>
    </xdr:from>
    <xdr:to>
      <xdr:col>29</xdr:col>
      <xdr:colOff>323850</xdr:colOff>
      <xdr:row>17</xdr:row>
      <xdr:rowOff>204787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409575</xdr:colOff>
      <xdr:row>18</xdr:row>
      <xdr:rowOff>100012</xdr:rowOff>
    </xdr:from>
    <xdr:to>
      <xdr:col>30</xdr:col>
      <xdr:colOff>104775</xdr:colOff>
      <xdr:row>31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333375</xdr:colOff>
      <xdr:row>5</xdr:row>
      <xdr:rowOff>14287</xdr:rowOff>
    </xdr:from>
    <xdr:to>
      <xdr:col>38</xdr:col>
      <xdr:colOff>28575</xdr:colOff>
      <xdr:row>17</xdr:row>
      <xdr:rowOff>204787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133350</xdr:colOff>
      <xdr:row>19</xdr:row>
      <xdr:rowOff>61912</xdr:rowOff>
    </xdr:from>
    <xdr:to>
      <xdr:col>38</xdr:col>
      <xdr:colOff>438150</xdr:colOff>
      <xdr:row>32</xdr:row>
      <xdr:rowOff>100012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295275</xdr:colOff>
      <xdr:row>37</xdr:row>
      <xdr:rowOff>147637</xdr:rowOff>
    </xdr:from>
    <xdr:to>
      <xdr:col>26</xdr:col>
      <xdr:colOff>600075</xdr:colOff>
      <xdr:row>51</xdr:row>
      <xdr:rowOff>128587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271462</xdr:colOff>
      <xdr:row>2</xdr:row>
      <xdr:rowOff>100012</xdr:rowOff>
    </xdr:from>
    <xdr:to>
      <xdr:col>23</xdr:col>
      <xdr:colOff>409575</xdr:colOff>
      <xdr:row>24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385762</xdr:colOff>
      <xdr:row>0</xdr:row>
      <xdr:rowOff>80962</xdr:rowOff>
    </xdr:from>
    <xdr:to>
      <xdr:col>17</xdr:col>
      <xdr:colOff>80962</xdr:colOff>
      <xdr:row>18</xdr:row>
      <xdr:rowOff>85725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114300</xdr:colOff>
      <xdr:row>18</xdr:row>
      <xdr:rowOff>176212</xdr:rowOff>
    </xdr:from>
    <xdr:to>
      <xdr:col>11</xdr:col>
      <xdr:colOff>409575</xdr:colOff>
      <xdr:row>32</xdr:row>
      <xdr:rowOff>176212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31"/>
  <sheetViews>
    <sheetView workbookViewId="0">
      <selection activeCell="H34" sqref="H34"/>
    </sheetView>
  </sheetViews>
  <sheetFormatPr defaultRowHeight="15" x14ac:dyDescent="0.25"/>
  <cols>
    <col min="5" max="5" width="22.140625" bestFit="1" customWidth="1"/>
  </cols>
  <sheetData>
    <row r="1" spans="2:44" ht="15.75" thickBot="1" x14ac:dyDescent="0.3"/>
    <row r="2" spans="2:44" ht="16.5" x14ac:dyDescent="0.25">
      <c r="B2" s="195" t="s">
        <v>0</v>
      </c>
      <c r="C2" s="180" t="s">
        <v>1</v>
      </c>
      <c r="D2" s="198" t="s">
        <v>2</v>
      </c>
      <c r="E2" s="198" t="s">
        <v>3</v>
      </c>
      <c r="F2" s="198" t="s">
        <v>4</v>
      </c>
      <c r="G2" s="180" t="s">
        <v>5</v>
      </c>
      <c r="H2" s="172" t="s">
        <v>6</v>
      </c>
      <c r="I2" s="175" t="s">
        <v>7</v>
      </c>
      <c r="J2" s="177" t="s">
        <v>8</v>
      </c>
      <c r="K2" s="177"/>
      <c r="L2" s="177"/>
      <c r="M2" s="1"/>
      <c r="N2" s="178" t="s">
        <v>9</v>
      </c>
      <c r="O2" s="178"/>
      <c r="P2" s="177" t="s">
        <v>10</v>
      </c>
      <c r="Q2" s="177"/>
      <c r="R2" s="177"/>
      <c r="S2" s="177" t="s">
        <v>11</v>
      </c>
      <c r="T2" s="177"/>
      <c r="U2" s="2" t="s">
        <v>12</v>
      </c>
      <c r="V2" s="3" t="s">
        <v>13</v>
      </c>
      <c r="W2" s="3" t="s">
        <v>14</v>
      </c>
      <c r="X2" s="177" t="s">
        <v>15</v>
      </c>
      <c r="Y2" s="177"/>
      <c r="Z2" s="177"/>
      <c r="AA2" s="177"/>
      <c r="AB2" s="177"/>
      <c r="AC2" s="177"/>
      <c r="AD2" s="177"/>
      <c r="AE2" s="177"/>
      <c r="AF2" s="177"/>
      <c r="AG2" s="177" t="s">
        <v>16</v>
      </c>
      <c r="AH2" s="177"/>
      <c r="AI2" s="4" t="s">
        <v>17</v>
      </c>
      <c r="AL2" s="5"/>
      <c r="AM2" s="5"/>
      <c r="AN2" s="5"/>
    </row>
    <row r="3" spans="2:44" x14ac:dyDescent="0.25">
      <c r="B3" s="196"/>
      <c r="C3" s="181"/>
      <c r="D3" s="199"/>
      <c r="E3" s="199"/>
      <c r="F3" s="199"/>
      <c r="G3" s="181"/>
      <c r="H3" s="173"/>
      <c r="I3" s="176"/>
      <c r="J3" s="192" t="s">
        <v>18</v>
      </c>
      <c r="K3" s="192" t="s">
        <v>19</v>
      </c>
      <c r="L3" s="192" t="s">
        <v>20</v>
      </c>
      <c r="M3" s="193" t="s">
        <v>21</v>
      </c>
      <c r="N3" s="194" t="s">
        <v>22</v>
      </c>
      <c r="O3" s="171" t="s">
        <v>23</v>
      </c>
      <c r="P3" s="192" t="s">
        <v>24</v>
      </c>
      <c r="Q3" s="192" t="s">
        <v>25</v>
      </c>
      <c r="R3" s="179" t="s">
        <v>26</v>
      </c>
      <c r="S3" s="179" t="s">
        <v>27</v>
      </c>
      <c r="T3" s="179" t="s">
        <v>28</v>
      </c>
      <c r="U3" s="171" t="s">
        <v>27</v>
      </c>
      <c r="V3" s="171" t="s">
        <v>29</v>
      </c>
      <c r="W3" s="171" t="s">
        <v>30</v>
      </c>
      <c r="X3" s="179" t="s">
        <v>31</v>
      </c>
      <c r="Y3" s="179" t="s">
        <v>32</v>
      </c>
      <c r="Z3" s="179" t="s">
        <v>33</v>
      </c>
      <c r="AA3" s="179" t="s">
        <v>34</v>
      </c>
      <c r="AB3" s="171" t="s">
        <v>35</v>
      </c>
      <c r="AC3" s="190" t="s">
        <v>36</v>
      </c>
      <c r="AD3" s="191" t="s">
        <v>37</v>
      </c>
      <c r="AE3" s="191" t="s">
        <v>38</v>
      </c>
      <c r="AF3" s="179" t="s">
        <v>39</v>
      </c>
      <c r="AG3" s="171" t="s">
        <v>40</v>
      </c>
      <c r="AH3" s="171" t="s">
        <v>41</v>
      </c>
      <c r="AI3" s="183" t="s">
        <v>42</v>
      </c>
      <c r="AL3" s="5"/>
      <c r="AM3" s="5"/>
      <c r="AN3" s="5"/>
    </row>
    <row r="4" spans="2:44" x14ac:dyDescent="0.25">
      <c r="B4" s="196"/>
      <c r="C4" s="181"/>
      <c r="D4" s="199"/>
      <c r="E4" s="199"/>
      <c r="F4" s="199"/>
      <c r="G4" s="181"/>
      <c r="H4" s="173"/>
      <c r="I4" s="176"/>
      <c r="J4" s="192"/>
      <c r="K4" s="192"/>
      <c r="L4" s="192"/>
      <c r="M4" s="193"/>
      <c r="N4" s="194"/>
      <c r="O4" s="171"/>
      <c r="P4" s="192"/>
      <c r="Q4" s="192"/>
      <c r="R4" s="179"/>
      <c r="S4" s="179"/>
      <c r="T4" s="179"/>
      <c r="U4" s="171"/>
      <c r="V4" s="171"/>
      <c r="W4" s="171"/>
      <c r="X4" s="179"/>
      <c r="Y4" s="179"/>
      <c r="Z4" s="179"/>
      <c r="AA4" s="179"/>
      <c r="AB4" s="171"/>
      <c r="AC4" s="190"/>
      <c r="AD4" s="191"/>
      <c r="AE4" s="191"/>
      <c r="AF4" s="179"/>
      <c r="AG4" s="171"/>
      <c r="AH4" s="171"/>
      <c r="AI4" s="183"/>
      <c r="AL4" s="5"/>
      <c r="AM4" s="5"/>
      <c r="AN4" s="5"/>
    </row>
    <row r="5" spans="2:44" ht="16.5" x14ac:dyDescent="0.3">
      <c r="B5" s="196"/>
      <c r="C5" s="181"/>
      <c r="D5" s="199"/>
      <c r="E5" s="199"/>
      <c r="F5" s="199"/>
      <c r="G5" s="181"/>
      <c r="H5" s="173"/>
      <c r="I5" s="176"/>
      <c r="J5" s="192"/>
      <c r="K5" s="192"/>
      <c r="L5" s="192"/>
      <c r="M5" s="193"/>
      <c r="N5" s="194"/>
      <c r="O5" s="171"/>
      <c r="P5" s="192"/>
      <c r="Q5" s="192"/>
      <c r="R5" s="179"/>
      <c r="S5" s="179"/>
      <c r="T5" s="179"/>
      <c r="U5" s="171"/>
      <c r="V5" s="171"/>
      <c r="W5" s="171"/>
      <c r="X5" s="179"/>
      <c r="Y5" s="179"/>
      <c r="Z5" s="179"/>
      <c r="AA5" s="179"/>
      <c r="AB5" s="171"/>
      <c r="AC5" s="190"/>
      <c r="AD5" s="191"/>
      <c r="AE5" s="191"/>
      <c r="AF5" s="179"/>
      <c r="AG5" s="171"/>
      <c r="AH5" s="171"/>
      <c r="AI5" s="183"/>
      <c r="AJ5" s="7" t="s">
        <v>43</v>
      </c>
      <c r="AK5" s="8" t="s">
        <v>44</v>
      </c>
      <c r="AL5" s="5" t="s">
        <v>26</v>
      </c>
      <c r="AM5" s="5" t="s">
        <v>45</v>
      </c>
      <c r="AN5" s="5" t="s">
        <v>30</v>
      </c>
      <c r="AO5" s="9" t="s">
        <v>31</v>
      </c>
      <c r="AP5" s="9" t="s">
        <v>32</v>
      </c>
      <c r="AQ5" s="9" t="s">
        <v>33</v>
      </c>
      <c r="AR5" s="9" t="s">
        <v>34</v>
      </c>
    </row>
    <row r="6" spans="2:44" ht="18.75" thickBot="1" x14ac:dyDescent="0.35">
      <c r="B6" s="197"/>
      <c r="C6" s="182"/>
      <c r="D6" s="200"/>
      <c r="E6" s="200"/>
      <c r="F6" s="200"/>
      <c r="G6" s="182"/>
      <c r="H6" s="174"/>
      <c r="I6" s="10"/>
      <c r="J6" s="185" t="s">
        <v>46</v>
      </c>
      <c r="K6" s="185"/>
      <c r="L6" s="185"/>
      <c r="M6" s="11"/>
      <c r="N6" s="12"/>
      <c r="O6" s="12"/>
      <c r="P6" s="186" t="s">
        <v>47</v>
      </c>
      <c r="Q6" s="186"/>
      <c r="R6" s="186"/>
      <c r="S6" s="187" t="s">
        <v>48</v>
      </c>
      <c r="T6" s="187"/>
      <c r="U6" s="13" t="s">
        <v>49</v>
      </c>
      <c r="V6" s="13" t="s">
        <v>49</v>
      </c>
      <c r="W6" s="13" t="s">
        <v>49</v>
      </c>
      <c r="X6" s="188" t="s">
        <v>50</v>
      </c>
      <c r="Y6" s="188"/>
      <c r="Z6" s="188"/>
      <c r="AA6" s="188"/>
      <c r="AB6" s="188"/>
      <c r="AC6" s="14"/>
      <c r="AD6" s="15"/>
      <c r="AE6" s="15"/>
      <c r="AF6" s="16" t="s">
        <v>51</v>
      </c>
      <c r="AG6" s="189" t="s">
        <v>52</v>
      </c>
      <c r="AH6" s="189"/>
      <c r="AI6" s="184"/>
      <c r="AJ6" s="7"/>
      <c r="AK6" s="8"/>
      <c r="AL6" s="5"/>
      <c r="AM6" s="5"/>
      <c r="AN6" s="5"/>
    </row>
    <row r="7" spans="2:44" ht="17.25" thickTop="1" x14ac:dyDescent="0.3">
      <c r="B7" s="96"/>
      <c r="C7" s="159" t="s">
        <v>122</v>
      </c>
      <c r="D7" s="95"/>
      <c r="E7" s="109" t="s">
        <v>182</v>
      </c>
      <c r="F7" s="109" t="s">
        <v>186</v>
      </c>
      <c r="G7" s="110" t="s">
        <v>187</v>
      </c>
      <c r="H7" s="111" t="s">
        <v>188</v>
      </c>
      <c r="I7" s="110" t="s">
        <v>56</v>
      </c>
      <c r="J7" s="112">
        <v>21</v>
      </c>
      <c r="K7" s="112">
        <v>36</v>
      </c>
      <c r="L7" s="112">
        <v>43</v>
      </c>
      <c r="M7" s="113" t="s">
        <v>24</v>
      </c>
      <c r="N7" s="114">
        <v>7.33</v>
      </c>
      <c r="O7" s="114">
        <v>5.8920000000000003</v>
      </c>
      <c r="P7" s="115">
        <v>1.1499999999999999</v>
      </c>
      <c r="Q7" s="115">
        <v>0.09</v>
      </c>
      <c r="R7" s="112">
        <v>12.777777777777777</v>
      </c>
      <c r="S7" s="116">
        <v>153.73496743534258</v>
      </c>
      <c r="T7" s="117">
        <v>4.4200150155693372</v>
      </c>
      <c r="U7" s="117">
        <v>114.67360022299449</v>
      </c>
      <c r="V7" s="102"/>
      <c r="W7" s="102"/>
      <c r="X7" s="118" t="s">
        <v>57</v>
      </c>
      <c r="Y7" s="119">
        <v>13.28</v>
      </c>
      <c r="Z7" s="119">
        <v>4.59</v>
      </c>
      <c r="AA7" s="119">
        <v>0.06</v>
      </c>
      <c r="AB7" s="119">
        <v>0.34</v>
      </c>
      <c r="AC7" s="119">
        <v>18.269999999999996</v>
      </c>
      <c r="AD7" s="105"/>
      <c r="AE7" s="105"/>
      <c r="AF7" s="119">
        <v>22.04</v>
      </c>
      <c r="AG7" s="112">
        <v>82.894736842105246</v>
      </c>
      <c r="AH7" s="115" t="s">
        <v>57</v>
      </c>
      <c r="AI7" s="108"/>
      <c r="AJ7" s="7"/>
      <c r="AK7" s="8"/>
      <c r="AL7" s="5"/>
      <c r="AM7" s="5"/>
      <c r="AN7" s="5"/>
    </row>
    <row r="8" spans="2:44" ht="16.5" x14ac:dyDescent="0.3">
      <c r="B8" s="96"/>
      <c r="C8" s="97"/>
      <c r="D8" s="95"/>
      <c r="E8" s="109"/>
      <c r="F8" s="109"/>
      <c r="G8" s="110"/>
      <c r="H8" s="111"/>
      <c r="I8" s="110"/>
      <c r="J8" s="98"/>
      <c r="K8" s="98"/>
      <c r="L8" s="98"/>
      <c r="M8" s="98"/>
      <c r="N8" s="99"/>
      <c r="O8" s="99"/>
      <c r="P8" s="100"/>
      <c r="Q8" s="100"/>
      <c r="R8" s="100"/>
      <c r="S8" s="101"/>
      <c r="T8" s="101"/>
      <c r="U8" s="102"/>
      <c r="V8" s="102"/>
      <c r="W8" s="102"/>
      <c r="X8" s="103"/>
      <c r="Y8" s="103"/>
      <c r="Z8" s="103"/>
      <c r="AA8" s="103"/>
      <c r="AB8" s="103"/>
      <c r="AC8" s="104"/>
      <c r="AD8" s="105"/>
      <c r="AE8" s="105"/>
      <c r="AF8" s="106"/>
      <c r="AG8" s="107"/>
      <c r="AH8" s="107"/>
      <c r="AI8" s="108"/>
      <c r="AJ8" s="7"/>
      <c r="AK8" s="8"/>
      <c r="AL8" s="5"/>
      <c r="AM8" s="5"/>
      <c r="AN8" s="5"/>
    </row>
    <row r="9" spans="2:44" ht="16.5" x14ac:dyDescent="0.3">
      <c r="B9" s="21">
        <v>9</v>
      </c>
      <c r="C9" s="163" t="s">
        <v>70</v>
      </c>
      <c r="D9" s="163" t="s">
        <v>71</v>
      </c>
      <c r="E9" s="163" t="s">
        <v>55</v>
      </c>
      <c r="F9" s="163" t="s">
        <v>67</v>
      </c>
      <c r="G9" s="18" t="s">
        <v>72</v>
      </c>
      <c r="H9" s="18" t="s">
        <v>73</v>
      </c>
      <c r="I9" s="22" t="s">
        <v>56</v>
      </c>
      <c r="J9" s="22">
        <v>27</v>
      </c>
      <c r="K9" s="22">
        <v>27</v>
      </c>
      <c r="L9" s="22">
        <v>46</v>
      </c>
      <c r="M9" s="22" t="s">
        <v>24</v>
      </c>
      <c r="N9" s="22">
        <v>4.5</v>
      </c>
      <c r="O9" s="22">
        <v>3.9</v>
      </c>
      <c r="P9" s="22">
        <v>1.43</v>
      </c>
      <c r="Q9" s="22">
        <v>0.13</v>
      </c>
      <c r="R9" s="33">
        <v>11</v>
      </c>
      <c r="S9" s="33">
        <v>31</v>
      </c>
      <c r="T9" s="33">
        <v>6</v>
      </c>
      <c r="U9" s="22" t="s">
        <v>57</v>
      </c>
      <c r="V9" s="22">
        <v>3.4</v>
      </c>
      <c r="W9" s="22">
        <v>56</v>
      </c>
      <c r="X9" s="33">
        <v>1.44</v>
      </c>
      <c r="Y9" s="33">
        <v>0.63</v>
      </c>
      <c r="Z9" s="33">
        <v>0.11</v>
      </c>
      <c r="AA9" s="33">
        <v>0.14000000000000001</v>
      </c>
      <c r="AB9" s="22">
        <v>2.3199999999999998</v>
      </c>
      <c r="AC9" s="33">
        <v>16.87</v>
      </c>
      <c r="AD9" s="20" t="s">
        <v>57</v>
      </c>
      <c r="AE9" s="20" t="s">
        <v>57</v>
      </c>
      <c r="AF9" s="33">
        <v>14</v>
      </c>
      <c r="AG9" s="34">
        <v>8.1</v>
      </c>
      <c r="AH9" s="22">
        <v>0.34</v>
      </c>
      <c r="AI9" s="35" t="s">
        <v>57</v>
      </c>
      <c r="AJ9" s="7" t="s">
        <v>60</v>
      </c>
      <c r="AK9" s="8" t="s">
        <v>59</v>
      </c>
      <c r="AL9" s="5" t="s">
        <v>58</v>
      </c>
      <c r="AM9" s="5" t="s">
        <v>58</v>
      </c>
      <c r="AN9" s="5" t="s">
        <v>59</v>
      </c>
      <c r="AO9" s="9" t="s">
        <v>59</v>
      </c>
      <c r="AP9" s="9" t="s">
        <v>60</v>
      </c>
      <c r="AQ9" s="9" t="s">
        <v>59</v>
      </c>
      <c r="AR9" s="9" t="s">
        <v>59</v>
      </c>
    </row>
    <row r="10" spans="2:44" ht="16.5" x14ac:dyDescent="0.3">
      <c r="B10" s="21">
        <f>B9+1</f>
        <v>10</v>
      </c>
      <c r="C10" s="163"/>
      <c r="D10" s="163"/>
      <c r="E10" s="163"/>
      <c r="F10" s="163"/>
      <c r="G10" s="18" t="s">
        <v>74</v>
      </c>
      <c r="H10" s="18" t="s">
        <v>75</v>
      </c>
      <c r="I10" s="22" t="s">
        <v>62</v>
      </c>
      <c r="J10" s="22">
        <v>23</v>
      </c>
      <c r="K10" s="22">
        <v>27</v>
      </c>
      <c r="L10" s="22">
        <v>50</v>
      </c>
      <c r="M10" s="22" t="s">
        <v>24</v>
      </c>
      <c r="N10" s="22">
        <v>4.5</v>
      </c>
      <c r="O10" s="22">
        <v>3.9</v>
      </c>
      <c r="P10" s="34">
        <v>2.6</v>
      </c>
      <c r="Q10" s="22">
        <v>0.18</v>
      </c>
      <c r="R10" s="33">
        <v>14</v>
      </c>
      <c r="S10" s="33">
        <v>37</v>
      </c>
      <c r="T10" s="33">
        <v>9</v>
      </c>
      <c r="U10" s="22" t="s">
        <v>57</v>
      </c>
      <c r="V10" s="22">
        <v>7.9</v>
      </c>
      <c r="W10" s="22">
        <v>87</v>
      </c>
      <c r="X10" s="33">
        <v>3.05</v>
      </c>
      <c r="Y10" s="33">
        <v>0.91</v>
      </c>
      <c r="Z10" s="33">
        <v>0.17</v>
      </c>
      <c r="AA10" s="33">
        <v>0.16</v>
      </c>
      <c r="AB10" s="22">
        <v>4.29</v>
      </c>
      <c r="AC10" s="36">
        <v>21.3</v>
      </c>
      <c r="AD10" s="20" t="s">
        <v>57</v>
      </c>
      <c r="AE10" s="20" t="s">
        <v>57</v>
      </c>
      <c r="AF10" s="33">
        <v>20</v>
      </c>
      <c r="AG10" s="22">
        <v>6.56</v>
      </c>
      <c r="AH10" s="22">
        <v>0.25</v>
      </c>
      <c r="AI10" s="35" t="s">
        <v>57</v>
      </c>
      <c r="AJ10" s="7" t="s">
        <v>58</v>
      </c>
      <c r="AK10" s="8" t="s">
        <v>60</v>
      </c>
      <c r="AL10" s="5" t="s">
        <v>58</v>
      </c>
      <c r="AM10" s="5" t="s">
        <v>58</v>
      </c>
      <c r="AN10" s="5" t="s">
        <v>59</v>
      </c>
      <c r="AO10" s="9" t="s">
        <v>60</v>
      </c>
      <c r="AP10" s="9" t="s">
        <v>60</v>
      </c>
      <c r="AQ10" s="9" t="s">
        <v>59</v>
      </c>
      <c r="AR10" s="9" t="s">
        <v>59</v>
      </c>
    </row>
    <row r="11" spans="2:44" ht="16.5" x14ac:dyDescent="0.3">
      <c r="B11" s="2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0"/>
      <c r="S11" s="30"/>
      <c r="T11" s="30"/>
      <c r="U11" s="23"/>
      <c r="V11" s="23"/>
      <c r="W11" s="23"/>
      <c r="X11" s="30"/>
      <c r="Y11" s="30"/>
      <c r="Z11" s="30"/>
      <c r="AA11" s="30"/>
      <c r="AB11" s="23"/>
      <c r="AC11" s="30"/>
      <c r="AD11" s="23"/>
      <c r="AE11" s="23"/>
      <c r="AF11" s="30"/>
      <c r="AG11" s="23"/>
      <c r="AH11" s="23"/>
      <c r="AI11" s="31"/>
      <c r="AJ11" s="7"/>
      <c r="AK11" s="8"/>
      <c r="AL11" s="5"/>
      <c r="AM11" s="5"/>
      <c r="AN11" s="5"/>
    </row>
    <row r="12" spans="2:44" ht="16.5" x14ac:dyDescent="0.3">
      <c r="B12" s="21">
        <v>11</v>
      </c>
      <c r="C12" s="163" t="s">
        <v>76</v>
      </c>
      <c r="D12" s="163" t="s">
        <v>54</v>
      </c>
      <c r="E12" s="163" t="s">
        <v>55</v>
      </c>
      <c r="F12" s="163" t="s">
        <v>77</v>
      </c>
      <c r="G12" s="22" t="s">
        <v>78</v>
      </c>
      <c r="H12" s="37" t="s">
        <v>79</v>
      </c>
      <c r="I12" s="22" t="s">
        <v>56</v>
      </c>
      <c r="J12" s="23">
        <v>15</v>
      </c>
      <c r="K12" s="23">
        <v>36</v>
      </c>
      <c r="L12" s="23">
        <v>49</v>
      </c>
      <c r="M12" s="23" t="s">
        <v>24</v>
      </c>
      <c r="N12" s="23">
        <v>5.36</v>
      </c>
      <c r="O12" s="23">
        <v>4.1399999999999997</v>
      </c>
      <c r="P12" s="23">
        <v>2.97</v>
      </c>
      <c r="Q12" s="23">
        <v>0.23</v>
      </c>
      <c r="R12" s="30">
        <v>12.913043478260869</v>
      </c>
      <c r="S12" s="30">
        <v>30.398225536045828</v>
      </c>
      <c r="T12" s="30">
        <v>17</v>
      </c>
      <c r="U12" s="28">
        <v>4.6779333973569415</v>
      </c>
      <c r="V12" s="26" t="s">
        <v>57</v>
      </c>
      <c r="W12" s="26" t="s">
        <v>57</v>
      </c>
      <c r="X12" s="30">
        <v>4.03</v>
      </c>
      <c r="Y12" s="30">
        <v>2.73</v>
      </c>
      <c r="Z12" s="30">
        <v>0.34</v>
      </c>
      <c r="AA12" s="30">
        <v>0.23</v>
      </c>
      <c r="AB12" s="23">
        <v>7.33</v>
      </c>
      <c r="AC12" s="30">
        <v>18.5</v>
      </c>
      <c r="AD12" s="23">
        <v>37.755102040816325</v>
      </c>
      <c r="AE12" s="20" t="s">
        <v>57</v>
      </c>
      <c r="AF12" s="32">
        <v>39.621621621621621</v>
      </c>
      <c r="AG12" s="28">
        <v>5.2300335772707696</v>
      </c>
      <c r="AH12" s="28">
        <v>0.50398505380972924</v>
      </c>
      <c r="AI12" s="29">
        <v>41.64028340445909</v>
      </c>
      <c r="AJ12" s="7" t="s">
        <v>58</v>
      </c>
      <c r="AK12" s="8" t="s">
        <v>60</v>
      </c>
      <c r="AL12" s="5" t="s">
        <v>58</v>
      </c>
      <c r="AM12" s="5" t="s">
        <v>58</v>
      </c>
      <c r="AN12" s="5" t="s">
        <v>60</v>
      </c>
      <c r="AO12" s="9" t="s">
        <v>60</v>
      </c>
      <c r="AP12" s="9" t="s">
        <v>63</v>
      </c>
      <c r="AQ12" s="9" t="s">
        <v>59</v>
      </c>
      <c r="AR12" s="9" t="s">
        <v>59</v>
      </c>
    </row>
    <row r="13" spans="2:44" ht="16.5" x14ac:dyDescent="0.3">
      <c r="B13" s="21">
        <f>B12+1</f>
        <v>12</v>
      </c>
      <c r="C13" s="163"/>
      <c r="D13" s="163"/>
      <c r="E13" s="163"/>
      <c r="F13" s="163"/>
      <c r="G13" s="22" t="s">
        <v>80</v>
      </c>
      <c r="H13" s="37" t="s">
        <v>81</v>
      </c>
      <c r="I13" s="22" t="s">
        <v>62</v>
      </c>
      <c r="J13" s="23">
        <v>14</v>
      </c>
      <c r="K13" s="23">
        <v>30</v>
      </c>
      <c r="L13" s="23">
        <v>56</v>
      </c>
      <c r="M13" s="23" t="s">
        <v>24</v>
      </c>
      <c r="N13" s="23">
        <v>5.17</v>
      </c>
      <c r="O13" s="23">
        <v>3.9</v>
      </c>
      <c r="P13" s="23">
        <v>1.49</v>
      </c>
      <c r="Q13" s="23">
        <v>0.11</v>
      </c>
      <c r="R13" s="30">
        <v>13.545454545454545</v>
      </c>
      <c r="S13" s="30">
        <v>28.520740101604961</v>
      </c>
      <c r="T13" s="30">
        <v>10</v>
      </c>
      <c r="U13" s="28">
        <v>3.7946650886317332</v>
      </c>
      <c r="V13" s="26" t="s">
        <v>57</v>
      </c>
      <c r="W13" s="26" t="s">
        <v>57</v>
      </c>
      <c r="X13" s="30">
        <v>2.84</v>
      </c>
      <c r="Y13" s="30">
        <v>1.84</v>
      </c>
      <c r="Z13" s="30">
        <v>0.19</v>
      </c>
      <c r="AA13" s="30">
        <v>0.23</v>
      </c>
      <c r="AB13" s="23">
        <v>5.1000000000000005</v>
      </c>
      <c r="AC13" s="30">
        <v>17.55</v>
      </c>
      <c r="AD13" s="23">
        <v>31.339285714285715</v>
      </c>
      <c r="AE13" s="20" t="s">
        <v>57</v>
      </c>
      <c r="AF13" s="32">
        <v>29.059829059829063</v>
      </c>
      <c r="AG13" s="28">
        <v>6.1709381292965766</v>
      </c>
      <c r="AH13" s="28">
        <v>0.40672092215818356</v>
      </c>
      <c r="AI13" s="29">
        <v>54.750882832516325</v>
      </c>
      <c r="AJ13" s="7" t="s">
        <v>58</v>
      </c>
      <c r="AK13" s="8" t="s">
        <v>60</v>
      </c>
      <c r="AL13" s="5" t="s">
        <v>58</v>
      </c>
      <c r="AM13" s="5" t="s">
        <v>58</v>
      </c>
      <c r="AN13" s="5" t="s">
        <v>59</v>
      </c>
      <c r="AO13" s="9" t="s">
        <v>60</v>
      </c>
      <c r="AP13" s="9" t="s">
        <v>58</v>
      </c>
      <c r="AQ13" s="9" t="s">
        <v>59</v>
      </c>
      <c r="AR13" s="9" t="s">
        <v>59</v>
      </c>
    </row>
    <row r="14" spans="2:44" ht="16.5" x14ac:dyDescent="0.3">
      <c r="B14" s="21">
        <f>B13+1</f>
        <v>13</v>
      </c>
      <c r="C14" s="163"/>
      <c r="D14" s="163"/>
      <c r="E14" s="163"/>
      <c r="F14" s="163"/>
      <c r="G14" s="22" t="s">
        <v>82</v>
      </c>
      <c r="H14" s="37" t="s">
        <v>83</v>
      </c>
      <c r="I14" s="22" t="s">
        <v>64</v>
      </c>
      <c r="J14" s="23">
        <v>14</v>
      </c>
      <c r="K14" s="23">
        <v>36</v>
      </c>
      <c r="L14" s="23">
        <v>50</v>
      </c>
      <c r="M14" s="23" t="s">
        <v>24</v>
      </c>
      <c r="N14" s="23">
        <v>5</v>
      </c>
      <c r="O14" s="23">
        <v>3.88</v>
      </c>
      <c r="P14" s="23">
        <v>0.52</v>
      </c>
      <c r="Q14" s="23">
        <v>0.06</v>
      </c>
      <c r="R14" s="30">
        <v>8.6666666666666679</v>
      </c>
      <c r="S14" s="30">
        <v>25.262437315026407</v>
      </c>
      <c r="T14" s="30">
        <v>4</v>
      </c>
      <c r="U14" s="28">
        <v>5.2043614716816045</v>
      </c>
      <c r="V14" s="26" t="s">
        <v>57</v>
      </c>
      <c r="W14" s="26" t="s">
        <v>57</v>
      </c>
      <c r="X14" s="30">
        <v>1.93</v>
      </c>
      <c r="Y14" s="30">
        <v>3.02</v>
      </c>
      <c r="Z14" s="30">
        <v>7.0000000000000007E-2</v>
      </c>
      <c r="AA14" s="30">
        <v>0.14000000000000001</v>
      </c>
      <c r="AB14" s="23">
        <v>5.16</v>
      </c>
      <c r="AC14" s="30">
        <v>16.97</v>
      </c>
      <c r="AD14" s="23">
        <v>33.94</v>
      </c>
      <c r="AE14" s="20" t="s">
        <v>57</v>
      </c>
      <c r="AF14" s="32">
        <v>30.406599882144963</v>
      </c>
      <c r="AG14" s="28">
        <v>6.2032921614066936</v>
      </c>
      <c r="AH14" s="28">
        <v>0.46596822514752656</v>
      </c>
      <c r="AI14" s="29">
        <v>54.590624559271831</v>
      </c>
      <c r="AJ14" s="7" t="s">
        <v>60</v>
      </c>
      <c r="AK14" s="8" t="s">
        <v>60</v>
      </c>
      <c r="AL14" s="5" t="s">
        <v>60</v>
      </c>
      <c r="AM14" s="5" t="s">
        <v>58</v>
      </c>
      <c r="AN14" s="5" t="s">
        <v>59</v>
      </c>
      <c r="AO14" s="9" t="s">
        <v>59</v>
      </c>
      <c r="AP14" s="9" t="s">
        <v>63</v>
      </c>
      <c r="AQ14" s="9" t="s">
        <v>59</v>
      </c>
      <c r="AR14" s="9" t="s">
        <v>59</v>
      </c>
    </row>
    <row r="15" spans="2:44" ht="16.5" x14ac:dyDescent="0.3">
      <c r="B15" s="21">
        <f>B14+1</f>
        <v>14</v>
      </c>
      <c r="C15" s="163"/>
      <c r="D15" s="163"/>
      <c r="E15" s="163"/>
      <c r="F15" s="163"/>
      <c r="G15" s="22" t="s">
        <v>84</v>
      </c>
      <c r="H15" s="37" t="s">
        <v>83</v>
      </c>
      <c r="I15" s="22" t="s">
        <v>65</v>
      </c>
      <c r="J15" s="23">
        <v>21</v>
      </c>
      <c r="K15" s="23">
        <v>35</v>
      </c>
      <c r="L15" s="23">
        <v>44</v>
      </c>
      <c r="M15" s="23" t="s">
        <v>24</v>
      </c>
      <c r="N15" s="23">
        <v>4.9800000000000004</v>
      </c>
      <c r="O15" s="23">
        <v>3.85</v>
      </c>
      <c r="P15" s="23">
        <v>0.54</v>
      </c>
      <c r="Q15" s="23">
        <v>0.05</v>
      </c>
      <c r="R15" s="30">
        <v>10.8</v>
      </c>
      <c r="S15" s="30">
        <v>25.970745922869661</v>
      </c>
      <c r="T15" s="30">
        <v>4</v>
      </c>
      <c r="U15" s="28">
        <v>3.2049995093841517</v>
      </c>
      <c r="V15" s="26" t="s">
        <v>57</v>
      </c>
      <c r="W15" s="26" t="s">
        <v>57</v>
      </c>
      <c r="X15" s="30">
        <v>2.3199999999999998</v>
      </c>
      <c r="Y15" s="30">
        <v>3.59</v>
      </c>
      <c r="Z15" s="30">
        <v>7.0000000000000007E-2</v>
      </c>
      <c r="AA15" s="30">
        <v>0.12</v>
      </c>
      <c r="AB15" s="23">
        <v>6.1000000000000005</v>
      </c>
      <c r="AC15" s="30">
        <v>15.62</v>
      </c>
      <c r="AD15" s="23">
        <v>35.5</v>
      </c>
      <c r="AE15" s="20" t="s">
        <v>57</v>
      </c>
      <c r="AF15" s="32">
        <v>39.052496798975675</v>
      </c>
      <c r="AG15" s="28">
        <v>5.0195263971725197</v>
      </c>
      <c r="AH15" s="28">
        <v>0.44920319195935576</v>
      </c>
      <c r="AI15" s="29">
        <v>45.141548460633061</v>
      </c>
      <c r="AJ15" s="7" t="s">
        <v>60</v>
      </c>
      <c r="AK15" s="8" t="s">
        <v>60</v>
      </c>
      <c r="AL15" s="5" t="s">
        <v>60</v>
      </c>
      <c r="AM15" s="5" t="s">
        <v>58</v>
      </c>
      <c r="AN15" s="5" t="s">
        <v>59</v>
      </c>
      <c r="AO15" s="9" t="s">
        <v>60</v>
      </c>
      <c r="AP15" s="9" t="s">
        <v>63</v>
      </c>
      <c r="AQ15" s="9" t="s">
        <v>59</v>
      </c>
      <c r="AR15" s="9" t="s">
        <v>59</v>
      </c>
    </row>
    <row r="16" spans="2:44" ht="16.5" x14ac:dyDescent="0.3">
      <c r="B16" s="21"/>
      <c r="C16" s="22"/>
      <c r="D16" s="22"/>
      <c r="E16" s="22"/>
      <c r="F16" s="22"/>
      <c r="G16" s="22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30"/>
      <c r="S16" s="30"/>
      <c r="T16" s="30"/>
      <c r="U16" s="23"/>
      <c r="V16" s="26"/>
      <c r="W16" s="26"/>
      <c r="X16" s="30"/>
      <c r="Y16" s="30"/>
      <c r="Z16" s="30"/>
      <c r="AA16" s="30"/>
      <c r="AB16" s="23"/>
      <c r="AC16" s="30"/>
      <c r="AD16" s="23"/>
      <c r="AE16" s="23"/>
      <c r="AF16" s="32"/>
      <c r="AG16" s="28"/>
      <c r="AH16" s="28"/>
      <c r="AI16" s="29"/>
      <c r="AJ16" s="7"/>
      <c r="AK16" s="8"/>
      <c r="AL16" s="5"/>
      <c r="AM16" s="5"/>
      <c r="AN16" s="5"/>
    </row>
    <row r="17" spans="2:44" ht="16.5" x14ac:dyDescent="0.3">
      <c r="B17" s="21">
        <v>15</v>
      </c>
      <c r="C17" s="164" t="s">
        <v>85</v>
      </c>
      <c r="D17" s="163" t="s">
        <v>86</v>
      </c>
      <c r="E17" s="170" t="s">
        <v>87</v>
      </c>
      <c r="F17" s="168" t="s">
        <v>88</v>
      </c>
      <c r="G17" s="18" t="s">
        <v>78</v>
      </c>
      <c r="H17" s="18" t="s">
        <v>89</v>
      </c>
      <c r="I17" s="22" t="s">
        <v>56</v>
      </c>
      <c r="J17" s="38">
        <v>28</v>
      </c>
      <c r="K17" s="38">
        <v>25</v>
      </c>
      <c r="L17" s="38">
        <v>47</v>
      </c>
      <c r="M17" s="38" t="s">
        <v>24</v>
      </c>
      <c r="N17" s="39">
        <v>5.0599999999999996</v>
      </c>
      <c r="O17" s="39">
        <v>3.9889999999999999</v>
      </c>
      <c r="P17" s="40">
        <v>2.96</v>
      </c>
      <c r="Q17" s="40">
        <v>0.23</v>
      </c>
      <c r="R17" s="24">
        <v>12.869565217391303</v>
      </c>
      <c r="S17" s="25">
        <v>113.66604335109317</v>
      </c>
      <c r="T17" s="25">
        <v>26.203267966618537</v>
      </c>
      <c r="U17" s="41">
        <v>11.559675939801398</v>
      </c>
      <c r="V17" s="26" t="s">
        <v>57</v>
      </c>
      <c r="W17" s="26" t="s">
        <v>57</v>
      </c>
      <c r="X17" s="27">
        <v>5.89</v>
      </c>
      <c r="Y17" s="27">
        <v>3.97</v>
      </c>
      <c r="Z17" s="27">
        <v>0.54</v>
      </c>
      <c r="AA17" s="27">
        <v>0.05</v>
      </c>
      <c r="AB17" s="42">
        <v>10.45</v>
      </c>
      <c r="AC17" s="27">
        <v>42.21</v>
      </c>
      <c r="AD17" s="38">
        <v>89.808510638297875</v>
      </c>
      <c r="AE17" s="20" t="s">
        <v>57</v>
      </c>
      <c r="AF17" s="27">
        <v>24.757166548211323</v>
      </c>
      <c r="AG17" s="40">
        <v>15.745777202072544</v>
      </c>
      <c r="AH17" s="40">
        <v>1.4231507124352287</v>
      </c>
      <c r="AI17" s="43">
        <v>60.108074215972408</v>
      </c>
      <c r="AJ17" s="7" t="s">
        <v>61</v>
      </c>
      <c r="AK17" s="8" t="s">
        <v>60</v>
      </c>
      <c r="AL17" s="5" t="s">
        <v>58</v>
      </c>
      <c r="AM17" s="5" t="s">
        <v>61</v>
      </c>
      <c r="AN17" s="5" t="s">
        <v>58</v>
      </c>
      <c r="AO17" s="9" t="s">
        <v>60</v>
      </c>
      <c r="AP17" s="9" t="s">
        <v>63</v>
      </c>
      <c r="AQ17" s="9" t="s">
        <v>59</v>
      </c>
      <c r="AR17" s="9" t="s">
        <v>59</v>
      </c>
    </row>
    <row r="18" spans="2:44" ht="16.5" x14ac:dyDescent="0.3">
      <c r="B18" s="21">
        <f>B17+1</f>
        <v>16</v>
      </c>
      <c r="C18" s="164"/>
      <c r="D18" s="163"/>
      <c r="E18" s="170"/>
      <c r="F18" s="168"/>
      <c r="G18" s="18" t="s">
        <v>80</v>
      </c>
      <c r="H18" s="18" t="s">
        <v>90</v>
      </c>
      <c r="I18" s="22" t="s">
        <v>62</v>
      </c>
      <c r="J18" s="38">
        <v>26</v>
      </c>
      <c r="K18" s="38">
        <v>18</v>
      </c>
      <c r="L18" s="38">
        <v>56</v>
      </c>
      <c r="M18" s="38" t="s">
        <v>24</v>
      </c>
      <c r="N18" s="39">
        <v>4.9880000000000004</v>
      </c>
      <c r="O18" s="39">
        <v>3.907</v>
      </c>
      <c r="P18" s="40">
        <v>0.78</v>
      </c>
      <c r="Q18" s="40">
        <v>0.06</v>
      </c>
      <c r="R18" s="24">
        <v>13.000000000000002</v>
      </c>
      <c r="S18" s="25">
        <v>102.92585456638786</v>
      </c>
      <c r="T18" s="25">
        <v>15</v>
      </c>
      <c r="U18" s="41">
        <v>9.6404429085415089</v>
      </c>
      <c r="V18" s="26" t="s">
        <v>57</v>
      </c>
      <c r="W18" s="26" t="s">
        <v>57</v>
      </c>
      <c r="X18" s="27">
        <v>4.97</v>
      </c>
      <c r="Y18" s="27">
        <v>3.66</v>
      </c>
      <c r="Z18" s="27">
        <v>0.3</v>
      </c>
      <c r="AA18" s="27">
        <v>0.04</v>
      </c>
      <c r="AB18" s="42">
        <v>8.9699999999999989</v>
      </c>
      <c r="AC18" s="27">
        <v>42.22</v>
      </c>
      <c r="AD18" s="38">
        <v>75.392857142857139</v>
      </c>
      <c r="AE18" s="20" t="s">
        <v>57</v>
      </c>
      <c r="AF18" s="27">
        <v>21.245855045002365</v>
      </c>
      <c r="AG18" s="40">
        <v>29.38969722549259</v>
      </c>
      <c r="AH18" s="40">
        <v>3.0111080702845641</v>
      </c>
      <c r="AI18" s="43">
        <v>76.616082376065179</v>
      </c>
      <c r="AJ18" s="7" t="s">
        <v>61</v>
      </c>
      <c r="AK18" s="8" t="s">
        <v>60</v>
      </c>
      <c r="AL18" s="5" t="s">
        <v>58</v>
      </c>
      <c r="AM18" s="5" t="s">
        <v>61</v>
      </c>
      <c r="AN18" s="5" t="s">
        <v>60</v>
      </c>
      <c r="AO18" s="9" t="s">
        <v>60</v>
      </c>
      <c r="AP18" s="9" t="s">
        <v>63</v>
      </c>
      <c r="AQ18" s="9" t="s">
        <v>59</v>
      </c>
      <c r="AR18" s="9" t="s">
        <v>59</v>
      </c>
    </row>
    <row r="19" spans="2:44" ht="16.5" x14ac:dyDescent="0.3">
      <c r="B19" s="21">
        <f>B18+1</f>
        <v>17</v>
      </c>
      <c r="C19" s="164"/>
      <c r="D19" s="163"/>
      <c r="E19" s="170"/>
      <c r="F19" s="168"/>
      <c r="G19" s="18" t="s">
        <v>82</v>
      </c>
      <c r="H19" s="18" t="s">
        <v>91</v>
      </c>
      <c r="I19" s="22" t="s">
        <v>64</v>
      </c>
      <c r="J19" s="38">
        <v>33</v>
      </c>
      <c r="K19" s="38">
        <v>12</v>
      </c>
      <c r="L19" s="38">
        <v>55</v>
      </c>
      <c r="M19" s="38" t="s">
        <v>24</v>
      </c>
      <c r="N19" s="39">
        <v>5.0999999999999996</v>
      </c>
      <c r="O19" s="39">
        <v>3.89</v>
      </c>
      <c r="P19" s="40">
        <v>0.49</v>
      </c>
      <c r="Q19" s="40">
        <v>0.04</v>
      </c>
      <c r="R19" s="24">
        <v>12.25</v>
      </c>
      <c r="S19" s="25">
        <v>74.508874103126288</v>
      </c>
      <c r="T19" s="25">
        <v>10</v>
      </c>
      <c r="U19" s="41">
        <v>8.5419428226950167</v>
      </c>
      <c r="V19" s="26" t="s">
        <v>57</v>
      </c>
      <c r="W19" s="26" t="s">
        <v>57</v>
      </c>
      <c r="X19" s="27">
        <v>2.27</v>
      </c>
      <c r="Y19" s="27">
        <v>5.88</v>
      </c>
      <c r="Z19" s="27">
        <v>0.2</v>
      </c>
      <c r="AA19" s="27">
        <v>0.04</v>
      </c>
      <c r="AB19" s="42">
        <v>8.3899999999999988</v>
      </c>
      <c r="AC19" s="27">
        <v>41.39</v>
      </c>
      <c r="AD19" s="38">
        <v>75.25454545454545</v>
      </c>
      <c r="AE19" s="20" t="s">
        <v>57</v>
      </c>
      <c r="AF19" s="27">
        <v>20.270596762503018</v>
      </c>
      <c r="AG19" s="40">
        <v>33.350014637991208</v>
      </c>
      <c r="AH19" s="40">
        <v>3.3132218624028908</v>
      </c>
      <c r="AI19" s="43">
        <v>79.899384145487261</v>
      </c>
      <c r="AJ19" s="7" t="s">
        <v>61</v>
      </c>
      <c r="AK19" s="8" t="s">
        <v>60</v>
      </c>
      <c r="AL19" s="5" t="s">
        <v>58</v>
      </c>
      <c r="AM19" s="5" t="s">
        <v>61</v>
      </c>
      <c r="AN19" s="5" t="s">
        <v>60</v>
      </c>
      <c r="AO19" s="9" t="s">
        <v>60</v>
      </c>
      <c r="AP19" s="9" t="s">
        <v>63</v>
      </c>
      <c r="AQ19" s="9" t="s">
        <v>59</v>
      </c>
      <c r="AR19" s="9" t="s">
        <v>59</v>
      </c>
    </row>
    <row r="20" spans="2:44" ht="16.5" x14ac:dyDescent="0.3">
      <c r="B20" s="21">
        <f>B19+1</f>
        <v>18</v>
      </c>
      <c r="C20" s="164"/>
      <c r="D20" s="163"/>
      <c r="E20" s="170"/>
      <c r="F20" s="168"/>
      <c r="G20" s="18" t="s">
        <v>84</v>
      </c>
      <c r="H20" s="18" t="s">
        <v>92</v>
      </c>
      <c r="I20" s="22" t="s">
        <v>65</v>
      </c>
      <c r="J20" s="38">
        <v>33</v>
      </c>
      <c r="K20" s="38">
        <v>16</v>
      </c>
      <c r="L20" s="38">
        <v>51</v>
      </c>
      <c r="M20" s="38" t="s">
        <v>24</v>
      </c>
      <c r="N20" s="39">
        <v>4.9729999999999999</v>
      </c>
      <c r="O20" s="39">
        <v>3.8759999999999999</v>
      </c>
      <c r="P20" s="40">
        <v>0.45</v>
      </c>
      <c r="Q20" s="40">
        <v>0.04</v>
      </c>
      <c r="R20" s="24">
        <v>11.25</v>
      </c>
      <c r="S20" s="25">
        <v>79.959494493510292</v>
      </c>
      <c r="T20" s="25">
        <v>12</v>
      </c>
      <c r="U20" s="41">
        <v>8.791813634453332</v>
      </c>
      <c r="V20" s="26" t="s">
        <v>57</v>
      </c>
      <c r="W20" s="26" t="s">
        <v>57</v>
      </c>
      <c r="X20" s="27">
        <v>2.2400000000000002</v>
      </c>
      <c r="Y20" s="27">
        <v>5.69</v>
      </c>
      <c r="Z20" s="27">
        <v>0.24</v>
      </c>
      <c r="AA20" s="27">
        <v>7.0000000000000007E-2</v>
      </c>
      <c r="AB20" s="42">
        <v>8.24</v>
      </c>
      <c r="AC20" s="27">
        <v>38.75</v>
      </c>
      <c r="AD20" s="38">
        <v>75.980392156862749</v>
      </c>
      <c r="AE20" s="20" t="s">
        <v>57</v>
      </c>
      <c r="AF20" s="27">
        <v>21.264516129032259</v>
      </c>
      <c r="AG20" s="40">
        <v>34.247740910695391</v>
      </c>
      <c r="AH20" s="40">
        <v>3.4790367454994637</v>
      </c>
      <c r="AI20" s="43">
        <v>80.606170572072585</v>
      </c>
      <c r="AJ20" s="7" t="s">
        <v>63</v>
      </c>
      <c r="AK20" s="8" t="s">
        <v>60</v>
      </c>
      <c r="AL20" s="5" t="s">
        <v>58</v>
      </c>
      <c r="AM20" s="5" t="s">
        <v>61</v>
      </c>
      <c r="AN20" s="5" t="s">
        <v>59</v>
      </c>
      <c r="AO20" s="9" t="s">
        <v>60</v>
      </c>
      <c r="AP20" s="9" t="s">
        <v>63</v>
      </c>
      <c r="AQ20" s="9" t="s">
        <v>59</v>
      </c>
      <c r="AR20" s="9" t="s">
        <v>59</v>
      </c>
    </row>
    <row r="21" spans="2:44" ht="16.5" x14ac:dyDescent="0.3">
      <c r="B21" s="21"/>
      <c r="C21" s="23"/>
      <c r="D21" s="23"/>
      <c r="E21" s="23"/>
      <c r="F21" s="23"/>
      <c r="G21" s="18"/>
      <c r="H21" s="18"/>
      <c r="I21" s="22"/>
      <c r="J21" s="23"/>
      <c r="K21" s="23"/>
      <c r="L21" s="23"/>
      <c r="M21" s="23"/>
      <c r="N21" s="22"/>
      <c r="O21" s="22"/>
      <c r="P21" s="23"/>
      <c r="Q21" s="23"/>
      <c r="R21" s="30"/>
      <c r="S21" s="30"/>
      <c r="T21" s="30"/>
      <c r="U21" s="23"/>
      <c r="V21" s="23"/>
      <c r="W21" s="23"/>
      <c r="X21" s="30"/>
      <c r="Y21" s="30"/>
      <c r="Z21" s="30"/>
      <c r="AA21" s="30"/>
      <c r="AB21" s="23"/>
      <c r="AC21" s="30"/>
      <c r="AD21" s="23"/>
      <c r="AE21" s="23"/>
      <c r="AF21" s="30"/>
      <c r="AG21" s="23"/>
      <c r="AH21" s="23"/>
      <c r="AI21" s="31"/>
      <c r="AJ21" s="7"/>
      <c r="AK21" s="8"/>
      <c r="AL21" s="5"/>
      <c r="AM21" s="5"/>
      <c r="AN21" s="5"/>
    </row>
    <row r="22" spans="2:44" ht="16.5" x14ac:dyDescent="0.3">
      <c r="B22" s="21">
        <v>19</v>
      </c>
      <c r="C22" s="164" t="s">
        <v>93</v>
      </c>
      <c r="D22" s="163" t="s">
        <v>94</v>
      </c>
      <c r="E22" s="163" t="s">
        <v>95</v>
      </c>
      <c r="F22" s="163" t="s">
        <v>96</v>
      </c>
      <c r="G22" s="18" t="s">
        <v>97</v>
      </c>
      <c r="H22" s="18" t="s">
        <v>91</v>
      </c>
      <c r="I22" s="22" t="s">
        <v>56</v>
      </c>
      <c r="J22" s="22">
        <v>14</v>
      </c>
      <c r="K22" s="22">
        <v>23</v>
      </c>
      <c r="L22" s="22">
        <v>63</v>
      </c>
      <c r="M22" s="22" t="s">
        <v>24</v>
      </c>
      <c r="N22" s="22">
        <v>5.2</v>
      </c>
      <c r="O22" s="22">
        <v>3.988</v>
      </c>
      <c r="P22" s="22">
        <v>0.84</v>
      </c>
      <c r="Q22" s="22">
        <v>0.06</v>
      </c>
      <c r="R22" s="33">
        <v>14</v>
      </c>
      <c r="S22" s="33">
        <v>62.687118670801887</v>
      </c>
      <c r="T22" s="33">
        <v>22.702381225045446</v>
      </c>
      <c r="U22" s="44">
        <v>8.7333711083093544</v>
      </c>
      <c r="V22" s="26" t="s">
        <v>57</v>
      </c>
      <c r="W22" s="26" t="s">
        <v>57</v>
      </c>
      <c r="X22" s="33">
        <v>5</v>
      </c>
      <c r="Y22" s="33">
        <v>1.1499999999999999</v>
      </c>
      <c r="Z22" s="33">
        <v>0.4</v>
      </c>
      <c r="AA22" s="33">
        <v>0.03</v>
      </c>
      <c r="AB22" s="22">
        <v>6.580000000000001</v>
      </c>
      <c r="AC22" s="33">
        <v>18.03</v>
      </c>
      <c r="AD22" s="20">
        <v>28.61904761904762</v>
      </c>
      <c r="AE22" s="44">
        <v>14.454573960463534</v>
      </c>
      <c r="AF22" s="36">
        <v>36.494731003882421</v>
      </c>
      <c r="AG22" s="34">
        <v>7.8745739604635325</v>
      </c>
      <c r="AH22" s="34">
        <v>0.39341785957737052</v>
      </c>
      <c r="AI22" s="45">
        <v>54.478077195510842</v>
      </c>
      <c r="AJ22" s="46" t="s">
        <v>58</v>
      </c>
      <c r="AK22" s="47" t="s">
        <v>60</v>
      </c>
      <c r="AL22" s="47" t="s">
        <v>58</v>
      </c>
      <c r="AM22" s="47" t="s">
        <v>61</v>
      </c>
      <c r="AN22" s="47" t="s">
        <v>58</v>
      </c>
      <c r="AO22" s="9" t="s">
        <v>60</v>
      </c>
      <c r="AP22" s="9" t="s">
        <v>58</v>
      </c>
      <c r="AQ22" s="9" t="s">
        <v>58</v>
      </c>
      <c r="AR22" s="9" t="s">
        <v>59</v>
      </c>
    </row>
    <row r="23" spans="2:44" ht="16.5" x14ac:dyDescent="0.3">
      <c r="B23" s="21">
        <f>B22+1</f>
        <v>20</v>
      </c>
      <c r="C23" s="164"/>
      <c r="D23" s="163"/>
      <c r="E23" s="163"/>
      <c r="F23" s="163"/>
      <c r="G23" s="18" t="s">
        <v>98</v>
      </c>
      <c r="H23" s="18" t="s">
        <v>90</v>
      </c>
      <c r="I23" s="22" t="s">
        <v>62</v>
      </c>
      <c r="J23" s="22">
        <v>8</v>
      </c>
      <c r="K23" s="22">
        <v>20</v>
      </c>
      <c r="L23" s="22">
        <v>72</v>
      </c>
      <c r="M23" s="22" t="s">
        <v>24</v>
      </c>
      <c r="N23" s="22">
        <v>5.0999999999999996</v>
      </c>
      <c r="O23" s="22">
        <v>3.9220000000000002</v>
      </c>
      <c r="P23" s="22">
        <v>0.46</v>
      </c>
      <c r="Q23" s="22">
        <v>0.04</v>
      </c>
      <c r="R23" s="33">
        <v>11.5</v>
      </c>
      <c r="S23" s="33">
        <v>36.243813364904391</v>
      </c>
      <c r="T23" s="33">
        <v>33.871222175416356</v>
      </c>
      <c r="U23" s="44">
        <v>5.8677734248471793</v>
      </c>
      <c r="V23" s="26" t="s">
        <v>57</v>
      </c>
      <c r="W23" s="26" t="s">
        <v>57</v>
      </c>
      <c r="X23" s="33">
        <v>3.54</v>
      </c>
      <c r="Y23" s="33">
        <v>1.58</v>
      </c>
      <c r="Z23" s="33">
        <v>0.55000000000000004</v>
      </c>
      <c r="AA23" s="33">
        <v>0.03</v>
      </c>
      <c r="AB23" s="22">
        <v>5.7</v>
      </c>
      <c r="AC23" s="33">
        <v>19.37</v>
      </c>
      <c r="AD23" s="20">
        <v>26.902777777777779</v>
      </c>
      <c r="AE23" s="44">
        <v>17.959259858862595</v>
      </c>
      <c r="AF23" s="36">
        <v>29.426948890036137</v>
      </c>
      <c r="AG23" s="34">
        <v>12.259259858862595</v>
      </c>
      <c r="AH23" s="34">
        <v>0.52305479244500042</v>
      </c>
      <c r="AI23" s="45">
        <v>68.261498275569835</v>
      </c>
      <c r="AJ23" s="46" t="s">
        <v>58</v>
      </c>
      <c r="AK23" s="47" t="s">
        <v>60</v>
      </c>
      <c r="AL23" s="47" t="s">
        <v>58</v>
      </c>
      <c r="AM23" s="47" t="s">
        <v>58</v>
      </c>
      <c r="AN23" s="47" t="s">
        <v>58</v>
      </c>
      <c r="AO23" s="9" t="s">
        <v>60</v>
      </c>
      <c r="AP23" s="9" t="s">
        <v>58</v>
      </c>
      <c r="AQ23" s="9" t="s">
        <v>59</v>
      </c>
      <c r="AR23" s="9" t="s">
        <v>59</v>
      </c>
    </row>
    <row r="24" spans="2:44" ht="16.5" x14ac:dyDescent="0.3">
      <c r="B24" s="21">
        <f>B23+1</f>
        <v>21</v>
      </c>
      <c r="C24" s="164"/>
      <c r="D24" s="163"/>
      <c r="E24" s="163"/>
      <c r="F24" s="163"/>
      <c r="G24" s="18" t="s">
        <v>99</v>
      </c>
      <c r="H24" s="18" t="s">
        <v>100</v>
      </c>
      <c r="I24" s="22" t="s">
        <v>64</v>
      </c>
      <c r="J24" s="22">
        <v>7</v>
      </c>
      <c r="K24" s="22">
        <v>25</v>
      </c>
      <c r="L24" s="22">
        <v>68</v>
      </c>
      <c r="M24" s="22" t="s">
        <v>24</v>
      </c>
      <c r="N24" s="22">
        <v>4.9859999999999998</v>
      </c>
      <c r="O24" s="22">
        <v>3.931</v>
      </c>
      <c r="P24" s="22">
        <v>0.46</v>
      </c>
      <c r="Q24" s="22">
        <v>0.04</v>
      </c>
      <c r="R24" s="33">
        <v>11.5</v>
      </c>
      <c r="S24" s="33">
        <v>45.939850931206379</v>
      </c>
      <c r="T24" s="33">
        <v>28.482239157114289</v>
      </c>
      <c r="U24" s="44">
        <v>3.9810735104954795</v>
      </c>
      <c r="V24" s="26" t="s">
        <v>57</v>
      </c>
      <c r="W24" s="26" t="s">
        <v>57</v>
      </c>
      <c r="X24" s="33">
        <v>3.59</v>
      </c>
      <c r="Y24" s="33">
        <v>1.78</v>
      </c>
      <c r="Z24" s="33">
        <v>0.27</v>
      </c>
      <c r="AA24" s="33">
        <v>0.03</v>
      </c>
      <c r="AB24" s="22">
        <v>5.6700000000000008</v>
      </c>
      <c r="AC24" s="33">
        <v>18.71</v>
      </c>
      <c r="AD24" s="20">
        <v>27.514705882352942</v>
      </c>
      <c r="AE24" s="44">
        <v>16.902509909689023</v>
      </c>
      <c r="AF24" s="36">
        <v>30.304649919828972</v>
      </c>
      <c r="AG24" s="34">
        <v>11.232509909689023</v>
      </c>
      <c r="AH24" s="34">
        <v>0.3254336357320895</v>
      </c>
      <c r="AI24" s="45">
        <v>66.454686136585039</v>
      </c>
      <c r="AJ24" s="46" t="s">
        <v>58</v>
      </c>
      <c r="AK24" s="47" t="s">
        <v>60</v>
      </c>
      <c r="AL24" s="47" t="s">
        <v>58</v>
      </c>
      <c r="AM24" s="47" t="s">
        <v>63</v>
      </c>
      <c r="AN24" s="47" t="s">
        <v>58</v>
      </c>
      <c r="AO24" s="9" t="s">
        <v>60</v>
      </c>
      <c r="AP24" s="9" t="s">
        <v>58</v>
      </c>
      <c r="AQ24" s="9" t="s">
        <v>59</v>
      </c>
      <c r="AR24" s="9" t="s">
        <v>59</v>
      </c>
    </row>
    <row r="25" spans="2:44" ht="16.5" x14ac:dyDescent="0.3">
      <c r="B25" s="21">
        <f>B24+1</f>
        <v>22</v>
      </c>
      <c r="C25" s="164"/>
      <c r="D25" s="163"/>
      <c r="E25" s="163"/>
      <c r="F25" s="163"/>
      <c r="G25" s="18" t="s">
        <v>101</v>
      </c>
      <c r="H25" s="18" t="s">
        <v>102</v>
      </c>
      <c r="I25" s="22" t="s">
        <v>65</v>
      </c>
      <c r="J25" s="22">
        <v>8</v>
      </c>
      <c r="K25" s="22">
        <v>29</v>
      </c>
      <c r="L25" s="22">
        <v>63</v>
      </c>
      <c r="M25" s="22" t="s">
        <v>24</v>
      </c>
      <c r="N25" s="22">
        <v>4.976</v>
      </c>
      <c r="O25" s="22">
        <v>3.9449999999999998</v>
      </c>
      <c r="P25" s="22">
        <v>0.26</v>
      </c>
      <c r="Q25" s="22">
        <v>0.03</v>
      </c>
      <c r="R25" s="33">
        <v>8.6666666666666679</v>
      </c>
      <c r="S25" s="33">
        <v>50.122223311996478</v>
      </c>
      <c r="T25" s="33">
        <v>26.566938440638616</v>
      </c>
      <c r="U25" s="44">
        <v>9.692132355363702</v>
      </c>
      <c r="V25" s="26" t="s">
        <v>57</v>
      </c>
      <c r="W25" s="26" t="s">
        <v>57</v>
      </c>
      <c r="X25" s="33">
        <v>4.79</v>
      </c>
      <c r="Y25" s="33">
        <v>1.24</v>
      </c>
      <c r="Z25" s="33">
        <v>0.23</v>
      </c>
      <c r="AA25" s="33">
        <v>0.05</v>
      </c>
      <c r="AB25" s="22">
        <v>6.3100000000000005</v>
      </c>
      <c r="AC25" s="33">
        <v>17.8</v>
      </c>
      <c r="AD25" s="20">
        <v>28.253968253968253</v>
      </c>
      <c r="AE25" s="44">
        <v>15.468121109224674</v>
      </c>
      <c r="AF25" s="36">
        <v>35.449438202247187</v>
      </c>
      <c r="AG25" s="34">
        <v>9.1581211092246733</v>
      </c>
      <c r="AH25" s="34">
        <v>0.29232395504891429</v>
      </c>
      <c r="AI25" s="45">
        <v>59.20642232212078</v>
      </c>
      <c r="AJ25" s="46" t="s">
        <v>58</v>
      </c>
      <c r="AK25" s="47" t="s">
        <v>60</v>
      </c>
      <c r="AL25" s="47" t="s">
        <v>60</v>
      </c>
      <c r="AM25" s="47" t="s">
        <v>63</v>
      </c>
      <c r="AN25" s="47" t="s">
        <v>58</v>
      </c>
      <c r="AO25" s="9" t="s">
        <v>60</v>
      </c>
      <c r="AP25" s="9" t="s">
        <v>58</v>
      </c>
      <c r="AQ25" s="9" t="s">
        <v>59</v>
      </c>
      <c r="AR25" s="9" t="s">
        <v>59</v>
      </c>
    </row>
    <row r="26" spans="2:44" ht="16.5" x14ac:dyDescent="0.3">
      <c r="B26" s="21">
        <f>B25+1</f>
        <v>23</v>
      </c>
      <c r="C26" s="164"/>
      <c r="D26" s="163"/>
      <c r="E26" s="163"/>
      <c r="F26" s="163"/>
      <c r="G26" s="18" t="s">
        <v>103</v>
      </c>
      <c r="H26" s="18" t="s">
        <v>100</v>
      </c>
      <c r="I26" s="22" t="s">
        <v>104</v>
      </c>
      <c r="J26" s="22">
        <v>8</v>
      </c>
      <c r="K26" s="22">
        <v>24</v>
      </c>
      <c r="L26" s="22">
        <v>68</v>
      </c>
      <c r="M26" s="22" t="s">
        <v>24</v>
      </c>
      <c r="N26" s="22">
        <v>5.0999999999999996</v>
      </c>
      <c r="O26" s="22">
        <v>3.9350000000000001</v>
      </c>
      <c r="P26" s="22">
        <v>0.27</v>
      </c>
      <c r="Q26" s="22">
        <v>0.03</v>
      </c>
      <c r="R26" s="33">
        <v>9.0000000000000018</v>
      </c>
      <c r="S26" s="33">
        <v>49.999333986629999</v>
      </c>
      <c r="T26" s="33">
        <v>35.691464619399163</v>
      </c>
      <c r="U26" s="44">
        <v>4.4412494100110456</v>
      </c>
      <c r="V26" s="26" t="s">
        <v>57</v>
      </c>
      <c r="W26" s="26" t="s">
        <v>57</v>
      </c>
      <c r="X26" s="33">
        <v>5.19</v>
      </c>
      <c r="Y26" s="33">
        <v>1.29</v>
      </c>
      <c r="Z26" s="33">
        <v>0.24</v>
      </c>
      <c r="AA26" s="33">
        <v>0.02</v>
      </c>
      <c r="AB26" s="22">
        <v>6.74</v>
      </c>
      <c r="AC26" s="33">
        <v>17.04</v>
      </c>
      <c r="AD26" s="20">
        <v>25.058823529411764</v>
      </c>
      <c r="AE26" s="44">
        <v>15.592093725112129</v>
      </c>
      <c r="AF26" s="36">
        <v>39.55399061032864</v>
      </c>
      <c r="AG26" s="34">
        <v>8.8520937251121286</v>
      </c>
      <c r="AH26" s="34">
        <v>0.27726022131868966</v>
      </c>
      <c r="AI26" s="45">
        <v>56.772963792894785</v>
      </c>
      <c r="AJ26" s="46" t="s">
        <v>58</v>
      </c>
      <c r="AK26" s="47" t="s">
        <v>60</v>
      </c>
      <c r="AL26" s="47" t="s">
        <v>60</v>
      </c>
      <c r="AM26" s="47" t="s">
        <v>63</v>
      </c>
      <c r="AN26" s="47" t="s">
        <v>58</v>
      </c>
      <c r="AO26" s="9" t="s">
        <v>60</v>
      </c>
      <c r="AP26" s="9" t="s">
        <v>58</v>
      </c>
      <c r="AQ26" s="9" t="s">
        <v>59</v>
      </c>
      <c r="AR26" s="9" t="s">
        <v>59</v>
      </c>
    </row>
    <row r="27" spans="2:44" ht="16.5" x14ac:dyDescent="0.3">
      <c r="B27" s="21"/>
      <c r="C27" s="23"/>
      <c r="D27" s="23"/>
      <c r="E27" s="23"/>
      <c r="F27" s="23"/>
      <c r="G27" s="18"/>
      <c r="H27" s="18"/>
      <c r="I27" s="23"/>
      <c r="J27" s="23"/>
      <c r="K27" s="23"/>
      <c r="L27" s="23"/>
      <c r="M27" s="23"/>
      <c r="N27" s="23"/>
      <c r="O27" s="23"/>
      <c r="P27" s="23"/>
      <c r="Q27" s="23"/>
      <c r="R27" s="30"/>
      <c r="S27" s="30"/>
      <c r="T27" s="30"/>
      <c r="U27" s="23"/>
      <c r="V27" s="23"/>
      <c r="W27" s="23"/>
      <c r="X27" s="30"/>
      <c r="Y27" s="30"/>
      <c r="Z27" s="30"/>
      <c r="AA27" s="30"/>
      <c r="AB27" s="23"/>
      <c r="AC27" s="30"/>
      <c r="AD27" s="23"/>
      <c r="AE27" s="23"/>
      <c r="AF27" s="30"/>
      <c r="AG27" s="23"/>
      <c r="AH27" s="23"/>
      <c r="AI27" s="31"/>
      <c r="AJ27" s="7"/>
      <c r="AK27" s="8"/>
      <c r="AL27" s="5"/>
      <c r="AM27" s="5"/>
      <c r="AN27" s="5"/>
    </row>
    <row r="28" spans="2:44" ht="16.5" x14ac:dyDescent="0.3">
      <c r="B28" s="21">
        <v>24</v>
      </c>
      <c r="C28" s="164" t="s">
        <v>105</v>
      </c>
      <c r="D28" s="163" t="s">
        <v>94</v>
      </c>
      <c r="E28" s="163" t="s">
        <v>106</v>
      </c>
      <c r="F28" s="167" t="s">
        <v>107</v>
      </c>
      <c r="G28" s="18" t="s">
        <v>68</v>
      </c>
      <c r="H28" s="18" t="s">
        <v>79</v>
      </c>
      <c r="I28" s="22" t="s">
        <v>56</v>
      </c>
      <c r="J28" s="38">
        <v>4</v>
      </c>
      <c r="K28" s="38">
        <v>13</v>
      </c>
      <c r="L28" s="38">
        <v>83</v>
      </c>
      <c r="M28" s="38" t="s">
        <v>24</v>
      </c>
      <c r="N28" s="39">
        <v>4.3630000000000004</v>
      </c>
      <c r="O28" s="39">
        <v>3.9409999999999998</v>
      </c>
      <c r="P28" s="40">
        <v>1.84</v>
      </c>
      <c r="Q28" s="40">
        <v>0.14000000000000001</v>
      </c>
      <c r="R28" s="24">
        <v>13.1428571428571</v>
      </c>
      <c r="S28" s="25">
        <v>39.686582053367395</v>
      </c>
      <c r="T28" s="25">
        <v>15</v>
      </c>
      <c r="U28" s="41" t="s">
        <v>57</v>
      </c>
      <c r="V28" s="48">
        <v>0.91142848080394911</v>
      </c>
      <c r="W28" s="49" t="s">
        <v>57</v>
      </c>
      <c r="X28" s="27">
        <v>2.91</v>
      </c>
      <c r="Y28" s="27">
        <v>1.76</v>
      </c>
      <c r="Z28" s="27">
        <v>0.28999999999999998</v>
      </c>
      <c r="AA28" s="27">
        <v>0.04</v>
      </c>
      <c r="AB28" s="42">
        <f>X28+Y28+Z28+AA28</f>
        <v>5</v>
      </c>
      <c r="AC28" s="27">
        <v>20.07</v>
      </c>
      <c r="AD28" s="38">
        <v>24.180722891566266</v>
      </c>
      <c r="AE28" s="41">
        <f>AB28+AG28</f>
        <v>8.7200000000000006</v>
      </c>
      <c r="AF28" s="24">
        <f>IF(AB28&gt;AC28,#REF!,100*AB28/AC28)</f>
        <v>24.912805181863476</v>
      </c>
      <c r="AG28" s="40">
        <v>3.72</v>
      </c>
      <c r="AH28" s="40">
        <v>0.48</v>
      </c>
      <c r="AI28" s="43">
        <f>AG28/AE28*100</f>
        <v>42.660550458715598</v>
      </c>
      <c r="AJ28" s="46" t="s">
        <v>58</v>
      </c>
      <c r="AK28" s="47" t="s">
        <v>60</v>
      </c>
      <c r="AL28" s="47" t="s">
        <v>58</v>
      </c>
      <c r="AM28" s="47" t="s">
        <v>58</v>
      </c>
      <c r="AN28" s="47" t="s">
        <v>60</v>
      </c>
      <c r="AO28" s="9" t="s">
        <v>60</v>
      </c>
      <c r="AP28" s="9" t="s">
        <v>58</v>
      </c>
      <c r="AQ28" s="9" t="s">
        <v>59</v>
      </c>
      <c r="AR28" s="9" t="s">
        <v>59</v>
      </c>
    </row>
    <row r="29" spans="2:44" ht="16.5" x14ac:dyDescent="0.3">
      <c r="B29" s="21">
        <f>B28+1</f>
        <v>25</v>
      </c>
      <c r="C29" s="164"/>
      <c r="D29" s="163"/>
      <c r="E29" s="163"/>
      <c r="F29" s="168"/>
      <c r="G29" s="18" t="s">
        <v>108</v>
      </c>
      <c r="H29" s="18" t="s">
        <v>81</v>
      </c>
      <c r="I29" s="22" t="s">
        <v>62</v>
      </c>
      <c r="J29" s="38">
        <v>3</v>
      </c>
      <c r="K29" s="38">
        <v>2</v>
      </c>
      <c r="L29" s="38">
        <v>95</v>
      </c>
      <c r="M29" s="38" t="s">
        <v>24</v>
      </c>
      <c r="N29" s="39">
        <v>4.84</v>
      </c>
      <c r="O29" s="39">
        <v>3.9929999999999999</v>
      </c>
      <c r="P29" s="40">
        <v>1.04</v>
      </c>
      <c r="Q29" s="40">
        <v>0.08</v>
      </c>
      <c r="R29" s="24">
        <v>13</v>
      </c>
      <c r="S29" s="25">
        <v>50.378227205713152</v>
      </c>
      <c r="T29" s="25">
        <v>7</v>
      </c>
      <c r="U29" s="41" t="s">
        <v>57</v>
      </c>
      <c r="V29" s="48">
        <v>1.2286398048550995</v>
      </c>
      <c r="W29" s="49" t="s">
        <v>57</v>
      </c>
      <c r="X29" s="27">
        <v>3.85</v>
      </c>
      <c r="Y29" s="27">
        <v>2.15</v>
      </c>
      <c r="Z29" s="27">
        <v>0.13</v>
      </c>
      <c r="AA29" s="27">
        <v>0.06</v>
      </c>
      <c r="AB29" s="42">
        <f>X29+Y29+Z29+AA29</f>
        <v>6.1899999999999995</v>
      </c>
      <c r="AC29" s="27">
        <v>20.93</v>
      </c>
      <c r="AD29" s="38">
        <v>22.03157894736842</v>
      </c>
      <c r="AE29" s="41">
        <f>AB29+AG29</f>
        <v>10.587763893456099</v>
      </c>
      <c r="AF29" s="24">
        <f>IF(AB29&gt;AC29,#REF!,100*AB29/AC29)</f>
        <v>29.574773053033923</v>
      </c>
      <c r="AG29" s="40">
        <v>4.3977638934561005</v>
      </c>
      <c r="AH29" s="40">
        <v>0.29822336402499072</v>
      </c>
      <c r="AI29" s="43">
        <f>AG29/AE29*100</f>
        <v>41.536286015729857</v>
      </c>
      <c r="AJ29" s="46" t="s">
        <v>58</v>
      </c>
      <c r="AK29" s="47" t="s">
        <v>60</v>
      </c>
      <c r="AL29" s="47" t="s">
        <v>58</v>
      </c>
      <c r="AM29" s="47" t="s">
        <v>63</v>
      </c>
      <c r="AN29" s="47" t="s">
        <v>59</v>
      </c>
      <c r="AO29" s="9" t="s">
        <v>60</v>
      </c>
      <c r="AP29" s="9" t="s">
        <v>63</v>
      </c>
      <c r="AQ29" s="9" t="s">
        <v>59</v>
      </c>
      <c r="AR29" s="9" t="s">
        <v>59</v>
      </c>
    </row>
    <row r="30" spans="2:44" ht="16.5" x14ac:dyDescent="0.3">
      <c r="B30" s="21">
        <f>B29+1</f>
        <v>26</v>
      </c>
      <c r="C30" s="164"/>
      <c r="D30" s="163"/>
      <c r="E30" s="163"/>
      <c r="F30" s="168"/>
      <c r="G30" s="18" t="s">
        <v>109</v>
      </c>
      <c r="H30" s="18" t="s">
        <v>69</v>
      </c>
      <c r="I30" s="22" t="s">
        <v>64</v>
      </c>
      <c r="J30" s="38">
        <v>3</v>
      </c>
      <c r="K30" s="38">
        <v>3</v>
      </c>
      <c r="L30" s="38">
        <v>94</v>
      </c>
      <c r="M30" s="38" t="s">
        <v>24</v>
      </c>
      <c r="N30" s="39">
        <v>4.9240000000000004</v>
      </c>
      <c r="O30" s="39">
        <v>3.9889999999999999</v>
      </c>
      <c r="P30" s="40">
        <v>0.76</v>
      </c>
      <c r="Q30" s="40">
        <v>0.06</v>
      </c>
      <c r="R30" s="24">
        <v>12.666666666666668</v>
      </c>
      <c r="S30" s="25">
        <v>41.828730901436444</v>
      </c>
      <c r="T30" s="25">
        <v>3</v>
      </c>
      <c r="U30" s="41" t="s">
        <v>57</v>
      </c>
      <c r="V30" s="48">
        <v>1.0023906147997956</v>
      </c>
      <c r="W30" s="49" t="s">
        <v>57</v>
      </c>
      <c r="X30" s="27">
        <v>3.18</v>
      </c>
      <c r="Y30" s="27">
        <v>2.61</v>
      </c>
      <c r="Z30" s="27">
        <v>0.05</v>
      </c>
      <c r="AA30" s="27">
        <v>0.2</v>
      </c>
      <c r="AB30" s="42">
        <f>X30+Y30+Z30+AA30</f>
        <v>6.04</v>
      </c>
      <c r="AC30" s="27">
        <v>19.309999999999999</v>
      </c>
      <c r="AD30" s="38">
        <v>20.542553191489358</v>
      </c>
      <c r="AE30" s="41">
        <f>AB30+AG30</f>
        <v>8.6636759776536305</v>
      </c>
      <c r="AF30" s="24">
        <f>IF(AB30&gt;AC30,#REF!,100*AB30/AC30)</f>
        <v>31.27912998446401</v>
      </c>
      <c r="AG30" s="40">
        <v>2.62367597765363</v>
      </c>
      <c r="AH30" s="40">
        <v>0.19341201117318452</v>
      </c>
      <c r="AI30" s="43">
        <f>AG30/AE30*100</f>
        <v>30.283634619079976</v>
      </c>
      <c r="AJ30" s="46" t="s">
        <v>58</v>
      </c>
      <c r="AK30" s="47" t="s">
        <v>60</v>
      </c>
      <c r="AL30" s="47" t="s">
        <v>58</v>
      </c>
      <c r="AM30" s="47" t="s">
        <v>63</v>
      </c>
      <c r="AN30" s="47" t="s">
        <v>59</v>
      </c>
      <c r="AO30" s="9" t="s">
        <v>60</v>
      </c>
      <c r="AP30" s="9" t="s">
        <v>63</v>
      </c>
      <c r="AQ30" s="9" t="s">
        <v>59</v>
      </c>
      <c r="AR30" s="9" t="s">
        <v>59</v>
      </c>
    </row>
    <row r="31" spans="2:44" ht="17.25" thickBot="1" x14ac:dyDescent="0.35">
      <c r="B31" s="50">
        <f>B30+1</f>
        <v>27</v>
      </c>
      <c r="C31" s="165"/>
      <c r="D31" s="166"/>
      <c r="E31" s="166"/>
      <c r="F31" s="169"/>
      <c r="G31" s="51" t="s">
        <v>110</v>
      </c>
      <c r="H31" s="18" t="s">
        <v>69</v>
      </c>
      <c r="I31" s="52" t="s">
        <v>65</v>
      </c>
      <c r="J31" s="53">
        <v>4</v>
      </c>
      <c r="K31" s="53">
        <v>3</v>
      </c>
      <c r="L31" s="53">
        <v>93</v>
      </c>
      <c r="M31" s="53" t="s">
        <v>24</v>
      </c>
      <c r="N31" s="54">
        <v>4.9420000000000002</v>
      </c>
      <c r="O31" s="54">
        <v>4.0190000000000001</v>
      </c>
      <c r="P31" s="55">
        <v>0.6</v>
      </c>
      <c r="Q31" s="55">
        <v>0.05</v>
      </c>
      <c r="R31" s="56">
        <v>11.999999999999998</v>
      </c>
      <c r="S31" s="57">
        <v>44.242240318604921</v>
      </c>
      <c r="T31" s="57">
        <v>3</v>
      </c>
      <c r="U31" s="58" t="s">
        <v>57</v>
      </c>
      <c r="V31" s="59">
        <v>1</v>
      </c>
      <c r="W31" s="60" t="s">
        <v>57</v>
      </c>
      <c r="X31" s="61">
        <v>3.79</v>
      </c>
      <c r="Y31" s="61">
        <v>2.2999999999999998</v>
      </c>
      <c r="Z31" s="61">
        <v>0.05</v>
      </c>
      <c r="AA31" s="61">
        <v>0.06</v>
      </c>
      <c r="AB31" s="62">
        <f>X31+Y31+Z31+AA31</f>
        <v>6.1999999999999993</v>
      </c>
      <c r="AC31" s="61">
        <v>18.45</v>
      </c>
      <c r="AD31" s="53">
        <v>19.838709677419356</v>
      </c>
      <c r="AE31" s="58">
        <f>AB31+AG31</f>
        <v>9.3172852660001464</v>
      </c>
      <c r="AF31" s="56">
        <f>IF(AB31&gt;AC31,#REF!,100*AB31/AC31)</f>
        <v>33.604336043360426</v>
      </c>
      <c r="AG31" s="55">
        <v>3.1172852660001467</v>
      </c>
      <c r="AH31" s="55">
        <v>0.23586646719696391</v>
      </c>
      <c r="AI31" s="63">
        <f>AG31/AE31*100</f>
        <v>33.457012176878195</v>
      </c>
      <c r="AJ31" s="46" t="s">
        <v>58</v>
      </c>
      <c r="AK31" s="47" t="s">
        <v>60</v>
      </c>
      <c r="AL31" s="47" t="s">
        <v>58</v>
      </c>
      <c r="AM31" s="47" t="s">
        <v>63</v>
      </c>
      <c r="AN31" s="47" t="s">
        <v>59</v>
      </c>
      <c r="AO31" s="9" t="s">
        <v>60</v>
      </c>
      <c r="AP31" s="9" t="s">
        <v>63</v>
      </c>
      <c r="AQ31" s="9" t="s">
        <v>59</v>
      </c>
      <c r="AR31" s="9" t="s">
        <v>59</v>
      </c>
    </row>
  </sheetData>
  <mergeCells count="65">
    <mergeCell ref="B2:B6"/>
    <mergeCell ref="C2:C6"/>
    <mergeCell ref="D2:D6"/>
    <mergeCell ref="E2:E6"/>
    <mergeCell ref="F2:F6"/>
    <mergeCell ref="AG2:AH2"/>
    <mergeCell ref="J3:J5"/>
    <mergeCell ref="K3:K5"/>
    <mergeCell ref="L3:L5"/>
    <mergeCell ref="M3:M5"/>
    <mergeCell ref="N3:N5"/>
    <mergeCell ref="O3:O5"/>
    <mergeCell ref="P3:P5"/>
    <mergeCell ref="Q3:Q5"/>
    <mergeCell ref="S2:T2"/>
    <mergeCell ref="S3:S5"/>
    <mergeCell ref="T3:T5"/>
    <mergeCell ref="W3:W5"/>
    <mergeCell ref="X3:X5"/>
    <mergeCell ref="Y3:Y5"/>
    <mergeCell ref="Z3:Z5"/>
    <mergeCell ref="X2:AF2"/>
    <mergeCell ref="AG3:AG5"/>
    <mergeCell ref="AH3:AH5"/>
    <mergeCell ref="AI3:AI6"/>
    <mergeCell ref="J6:L6"/>
    <mergeCell ref="P6:R6"/>
    <mergeCell ref="S6:T6"/>
    <mergeCell ref="X6:AB6"/>
    <mergeCell ref="AG6:AH6"/>
    <mergeCell ref="AA3:AA5"/>
    <mergeCell ref="AB3:AB5"/>
    <mergeCell ref="AC3:AC5"/>
    <mergeCell ref="AD3:AD5"/>
    <mergeCell ref="AE3:AE5"/>
    <mergeCell ref="AF3:AF5"/>
    <mergeCell ref="U3:U5"/>
    <mergeCell ref="V3:V5"/>
    <mergeCell ref="C9:C10"/>
    <mergeCell ref="D9:D10"/>
    <mergeCell ref="E9:E10"/>
    <mergeCell ref="F9:F10"/>
    <mergeCell ref="H2:H6"/>
    <mergeCell ref="I2:I5"/>
    <mergeCell ref="J2:L2"/>
    <mergeCell ref="N2:O2"/>
    <mergeCell ref="P2:R2"/>
    <mergeCell ref="R3:R5"/>
    <mergeCell ref="G2:G6"/>
    <mergeCell ref="C12:C15"/>
    <mergeCell ref="D12:D15"/>
    <mergeCell ref="E12:E15"/>
    <mergeCell ref="F12:F15"/>
    <mergeCell ref="C28:C31"/>
    <mergeCell ref="D28:D31"/>
    <mergeCell ref="E28:E31"/>
    <mergeCell ref="F28:F31"/>
    <mergeCell ref="C17:C20"/>
    <mergeCell ref="D17:D20"/>
    <mergeCell ref="E17:E20"/>
    <mergeCell ref="F17:F20"/>
    <mergeCell ref="C22:C26"/>
    <mergeCell ref="D22:D26"/>
    <mergeCell ref="E22:E26"/>
    <mergeCell ref="F22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35"/>
  <sheetViews>
    <sheetView showGridLines="0" topLeftCell="W14" workbookViewId="0">
      <selection activeCell="AF2" sqref="AF2:BG26"/>
    </sheetView>
  </sheetViews>
  <sheetFormatPr defaultRowHeight="15" x14ac:dyDescent="0.25"/>
  <cols>
    <col min="2" max="2" width="7.140625" customWidth="1"/>
    <col min="3" max="3" width="11.42578125" customWidth="1"/>
    <col min="4" max="4" width="3.5703125" bestFit="1" customWidth="1"/>
    <col min="5" max="5" width="2.85546875" bestFit="1" customWidth="1"/>
    <col min="6" max="6" width="3.28515625" bestFit="1" customWidth="1"/>
    <col min="7" max="8" width="3.42578125" bestFit="1" customWidth="1"/>
    <col min="9" max="9" width="2.7109375" bestFit="1" customWidth="1"/>
    <col min="10" max="10" width="4.140625" bestFit="1" customWidth="1"/>
    <col min="11" max="11" width="3.140625" bestFit="1" customWidth="1"/>
    <col min="12" max="12" width="3.42578125" bestFit="1" customWidth="1"/>
    <col min="13" max="13" width="3.7109375" bestFit="1" customWidth="1"/>
    <col min="14" max="14" width="3.28515625" bestFit="1" customWidth="1"/>
    <col min="15" max="15" width="3.42578125" bestFit="1" customWidth="1"/>
    <col min="16" max="16" width="3.28515625" bestFit="1" customWidth="1"/>
    <col min="17" max="17" width="2.85546875" bestFit="1" customWidth="1"/>
    <col min="18" max="19" width="3.140625" bestFit="1" customWidth="1"/>
    <col min="20" max="20" width="3.140625" customWidth="1"/>
    <col min="21" max="21" width="2.85546875" bestFit="1" customWidth="1"/>
    <col min="22" max="22" width="3.42578125" bestFit="1" customWidth="1"/>
    <col min="23" max="23" width="3.28515625" bestFit="1" customWidth="1"/>
    <col min="24" max="24" width="3.42578125" bestFit="1" customWidth="1"/>
    <col min="25" max="25" width="3" bestFit="1" customWidth="1"/>
    <col min="26" max="26" width="3.42578125" bestFit="1" customWidth="1"/>
    <col min="27" max="28" width="3.28515625" bestFit="1" customWidth="1"/>
    <col min="29" max="29" width="15.28515625" customWidth="1"/>
    <col min="30" max="30" width="6.5703125" customWidth="1"/>
    <col min="32" max="32" width="6.5703125" style="312" bestFit="1" customWidth="1"/>
    <col min="33" max="33" width="11.140625" style="312" customWidth="1"/>
    <col min="34" max="34" width="3.5703125" style="312" bestFit="1" customWidth="1"/>
    <col min="35" max="35" width="2.85546875" style="312" bestFit="1" customWidth="1"/>
    <col min="36" max="36" width="3.28515625" style="312" bestFit="1" customWidth="1"/>
    <col min="37" max="38" width="3.42578125" style="312" bestFit="1" customWidth="1"/>
    <col min="39" max="39" width="2.7109375" style="312" bestFit="1" customWidth="1"/>
    <col min="40" max="40" width="4.140625" style="312" bestFit="1" customWidth="1"/>
    <col min="41" max="41" width="3.140625" style="312" bestFit="1" customWidth="1"/>
    <col min="42" max="42" width="3.42578125" style="312" bestFit="1" customWidth="1"/>
    <col min="43" max="43" width="4.140625" style="312" bestFit="1" customWidth="1"/>
    <col min="44" max="44" width="3" style="312" bestFit="1" customWidth="1"/>
    <col min="45" max="45" width="3.42578125" style="312" bestFit="1" customWidth="1"/>
    <col min="46" max="46" width="3.28515625" style="312" bestFit="1" customWidth="1"/>
    <col min="47" max="47" width="2.85546875" style="312" bestFit="1" customWidth="1"/>
    <col min="48" max="49" width="3.140625" style="312" bestFit="1" customWidth="1"/>
    <col min="50" max="50" width="2.85546875" style="312" bestFit="1" customWidth="1"/>
    <col min="51" max="51" width="3.42578125" style="312" bestFit="1" customWidth="1"/>
    <col min="52" max="52" width="3.28515625" style="312" bestFit="1" customWidth="1"/>
    <col min="53" max="53" width="3.42578125" style="312" bestFit="1" customWidth="1"/>
    <col min="54" max="54" width="3" style="312" bestFit="1" customWidth="1"/>
    <col min="55" max="55" width="3.42578125" style="312" bestFit="1" customWidth="1"/>
    <col min="56" max="57" width="3.28515625" style="312" bestFit="1" customWidth="1"/>
    <col min="58" max="58" width="15.140625" style="312" customWidth="1"/>
    <col min="59" max="59" width="6.140625" style="312" customWidth="1"/>
    <col min="63" max="63" width="3.5703125" bestFit="1" customWidth="1"/>
    <col min="64" max="64" width="2.85546875" bestFit="1" customWidth="1"/>
    <col min="65" max="65" width="3.28515625" bestFit="1" customWidth="1"/>
    <col min="66" max="67" width="3.42578125" bestFit="1" customWidth="1"/>
    <col min="68" max="68" width="2.85546875" bestFit="1" customWidth="1"/>
    <col min="69" max="69" width="4.140625" bestFit="1" customWidth="1"/>
    <col min="70" max="70" width="3.140625" bestFit="1" customWidth="1"/>
    <col min="71" max="71" width="3.42578125" bestFit="1" customWidth="1"/>
    <col min="72" max="72" width="3.7109375" bestFit="1" customWidth="1"/>
    <col min="73" max="73" width="3.28515625" bestFit="1" customWidth="1"/>
    <col min="74" max="74" width="3.42578125" bestFit="1" customWidth="1"/>
    <col min="75" max="75" width="3.28515625" bestFit="1" customWidth="1"/>
    <col min="76" max="76" width="2.85546875" bestFit="1" customWidth="1"/>
    <col min="77" max="78" width="3.140625" bestFit="1" customWidth="1"/>
    <col min="79" max="79" width="2.85546875" bestFit="1" customWidth="1"/>
    <col min="80" max="80" width="3.42578125" bestFit="1" customWidth="1"/>
    <col min="81" max="81" width="3.28515625" bestFit="1" customWidth="1"/>
    <col min="82" max="82" width="3.42578125" bestFit="1" customWidth="1"/>
    <col min="83" max="83" width="3" bestFit="1" customWidth="1"/>
    <col min="84" max="84" width="3.42578125" bestFit="1" customWidth="1"/>
    <col min="85" max="86" width="3.28515625" bestFit="1" customWidth="1"/>
    <col min="88" max="88" width="6.7109375" customWidth="1"/>
  </cols>
  <sheetData>
    <row r="1" spans="2:59" ht="15.75" thickBot="1" x14ac:dyDescent="0.3"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</row>
    <row r="2" spans="2:59" ht="16.5" customHeight="1" x14ac:dyDescent="0.3">
      <c r="B2" s="211" t="s">
        <v>1</v>
      </c>
      <c r="C2" s="213" t="s">
        <v>5</v>
      </c>
      <c r="D2" s="206" t="s">
        <v>155</v>
      </c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7" t="s">
        <v>208</v>
      </c>
      <c r="AD2" s="209" t="s">
        <v>156</v>
      </c>
      <c r="AF2" s="325" t="s">
        <v>276</v>
      </c>
      <c r="AG2" s="326" t="s">
        <v>229</v>
      </c>
      <c r="AH2" s="327" t="s">
        <v>249</v>
      </c>
      <c r="AI2" s="327"/>
      <c r="AJ2" s="327"/>
      <c r="AK2" s="327"/>
      <c r="AL2" s="327"/>
      <c r="AM2" s="327"/>
      <c r="AN2" s="327"/>
      <c r="AO2" s="327"/>
      <c r="AP2" s="327"/>
      <c r="AQ2" s="327"/>
      <c r="AR2" s="327"/>
      <c r="AS2" s="327"/>
      <c r="AT2" s="327"/>
      <c r="AU2" s="327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2" t="s">
        <v>257</v>
      </c>
      <c r="BG2" s="322" t="s">
        <v>250</v>
      </c>
    </row>
    <row r="3" spans="2:59" ht="17.25" thickBot="1" x14ac:dyDescent="0.35">
      <c r="B3" s="212"/>
      <c r="C3" s="214"/>
      <c r="D3" s="88" t="s">
        <v>157</v>
      </c>
      <c r="E3" s="88" t="s">
        <v>158</v>
      </c>
      <c r="F3" s="88" t="s">
        <v>159</v>
      </c>
      <c r="G3" s="88" t="s">
        <v>160</v>
      </c>
      <c r="H3" s="74" t="s">
        <v>161</v>
      </c>
      <c r="I3" s="74" t="s">
        <v>162</v>
      </c>
      <c r="J3" s="74" t="s">
        <v>163</v>
      </c>
      <c r="K3" s="74" t="s">
        <v>164</v>
      </c>
      <c r="L3" s="74" t="s">
        <v>165</v>
      </c>
      <c r="M3" s="74" t="s">
        <v>166</v>
      </c>
      <c r="N3" s="74" t="s">
        <v>167</v>
      </c>
      <c r="O3" s="74" t="s">
        <v>168</v>
      </c>
      <c r="P3" s="88" t="s">
        <v>169</v>
      </c>
      <c r="Q3" s="88" t="s">
        <v>170</v>
      </c>
      <c r="R3" s="88" t="s">
        <v>171</v>
      </c>
      <c r="S3" s="88" t="s">
        <v>172</v>
      </c>
      <c r="T3" s="88" t="s">
        <v>173</v>
      </c>
      <c r="U3" s="74" t="s">
        <v>174</v>
      </c>
      <c r="V3" s="88" t="s">
        <v>175</v>
      </c>
      <c r="W3" s="88" t="s">
        <v>176</v>
      </c>
      <c r="X3" s="74" t="s">
        <v>177</v>
      </c>
      <c r="Y3" s="74" t="s">
        <v>178</v>
      </c>
      <c r="Z3" s="74" t="s">
        <v>179</v>
      </c>
      <c r="AA3" s="74" t="s">
        <v>180</v>
      </c>
      <c r="AB3" s="74" t="s">
        <v>181</v>
      </c>
      <c r="AC3" s="208"/>
      <c r="AD3" s="210"/>
      <c r="AF3" s="328"/>
      <c r="AG3" s="329"/>
      <c r="AH3" s="330" t="s">
        <v>157</v>
      </c>
      <c r="AI3" s="330" t="s">
        <v>158</v>
      </c>
      <c r="AJ3" s="330" t="s">
        <v>260</v>
      </c>
      <c r="AK3" s="330" t="s">
        <v>259</v>
      </c>
      <c r="AL3" s="331" t="s">
        <v>261</v>
      </c>
      <c r="AM3" s="331" t="s">
        <v>162</v>
      </c>
      <c r="AN3" s="331" t="s">
        <v>163</v>
      </c>
      <c r="AO3" s="331" t="s">
        <v>164</v>
      </c>
      <c r="AP3" s="331" t="s">
        <v>165</v>
      </c>
      <c r="AQ3" s="331" t="s">
        <v>262</v>
      </c>
      <c r="AR3" s="331" t="s">
        <v>266</v>
      </c>
      <c r="AS3" s="331" t="s">
        <v>168</v>
      </c>
      <c r="AT3" s="330" t="s">
        <v>169</v>
      </c>
      <c r="AU3" s="330" t="s">
        <v>170</v>
      </c>
      <c r="AV3" s="330" t="s">
        <v>171</v>
      </c>
      <c r="AW3" s="330" t="s">
        <v>172</v>
      </c>
      <c r="AX3" s="331" t="s">
        <v>174</v>
      </c>
      <c r="AY3" s="330" t="s">
        <v>263</v>
      </c>
      <c r="AZ3" s="330" t="s">
        <v>264</v>
      </c>
      <c r="BA3" s="331" t="s">
        <v>177</v>
      </c>
      <c r="BB3" s="331" t="s">
        <v>178</v>
      </c>
      <c r="BC3" s="331" t="s">
        <v>179</v>
      </c>
      <c r="BD3" s="331" t="s">
        <v>180</v>
      </c>
      <c r="BE3" s="331" t="s">
        <v>181</v>
      </c>
      <c r="BF3" s="323"/>
      <c r="BG3" s="323"/>
    </row>
    <row r="4" spans="2:59" ht="17.25" thickTop="1" x14ac:dyDescent="0.3">
      <c r="B4" s="204" t="s">
        <v>122</v>
      </c>
      <c r="C4" s="18" t="s">
        <v>187</v>
      </c>
      <c r="D4" s="30">
        <v>22</v>
      </c>
      <c r="E4" s="89">
        <v>4</v>
      </c>
      <c r="F4" s="30">
        <v>8</v>
      </c>
      <c r="G4" s="30">
        <v>32</v>
      </c>
      <c r="H4" s="89">
        <v>1</v>
      </c>
      <c r="I4" s="89" t="s">
        <v>185</v>
      </c>
      <c r="J4" s="89">
        <v>2</v>
      </c>
      <c r="K4" s="30" t="s">
        <v>185</v>
      </c>
      <c r="L4" s="89">
        <v>1</v>
      </c>
      <c r="M4" s="30">
        <v>5</v>
      </c>
      <c r="N4" s="30">
        <v>18</v>
      </c>
      <c r="O4" s="89">
        <v>3</v>
      </c>
      <c r="P4" s="121"/>
      <c r="Q4" s="121"/>
      <c r="R4" s="121"/>
      <c r="S4" s="30">
        <v>1</v>
      </c>
      <c r="T4" s="30" t="s">
        <v>185</v>
      </c>
      <c r="U4" s="122"/>
      <c r="V4" s="121"/>
      <c r="W4" s="121"/>
      <c r="X4" s="89">
        <v>1</v>
      </c>
      <c r="Y4" s="89">
        <v>1</v>
      </c>
      <c r="Z4" s="122"/>
      <c r="AA4" s="89">
        <v>1</v>
      </c>
      <c r="AB4" s="122"/>
      <c r="AC4" s="123">
        <f>SUM(O4:AB4)</f>
        <v>7</v>
      </c>
      <c r="AD4" s="124" t="s">
        <v>60</v>
      </c>
      <c r="AF4" s="332" t="s">
        <v>93</v>
      </c>
      <c r="AG4" s="287" t="s">
        <v>97</v>
      </c>
      <c r="AH4" s="333">
        <v>10</v>
      </c>
      <c r="AI4" s="316" t="s">
        <v>57</v>
      </c>
      <c r="AJ4" s="333">
        <v>2</v>
      </c>
      <c r="AK4" s="333" t="s">
        <v>185</v>
      </c>
      <c r="AL4" s="316">
        <v>5</v>
      </c>
      <c r="AM4" s="334">
        <v>3</v>
      </c>
      <c r="AN4" s="316" t="s">
        <v>57</v>
      </c>
      <c r="AO4" s="316" t="s">
        <v>57</v>
      </c>
      <c r="AP4" s="316" t="s">
        <v>57</v>
      </c>
      <c r="AQ4" s="316">
        <v>5</v>
      </c>
      <c r="AR4" s="316">
        <v>70</v>
      </c>
      <c r="AS4" s="316" t="s">
        <v>57</v>
      </c>
      <c r="AT4" s="333">
        <v>1</v>
      </c>
      <c r="AU4" s="333">
        <v>1</v>
      </c>
      <c r="AV4" s="316" t="s">
        <v>57</v>
      </c>
      <c r="AW4" s="333">
        <v>1</v>
      </c>
      <c r="AX4" s="316" t="s">
        <v>57</v>
      </c>
      <c r="AY4" s="316" t="s">
        <v>57</v>
      </c>
      <c r="AZ4" s="316" t="s">
        <v>57</v>
      </c>
      <c r="BA4" s="316">
        <v>1</v>
      </c>
      <c r="BB4" s="334">
        <v>1</v>
      </c>
      <c r="BC4" s="316" t="s">
        <v>57</v>
      </c>
      <c r="BD4" s="316" t="s">
        <v>57</v>
      </c>
      <c r="BE4" s="316" t="s">
        <v>57</v>
      </c>
      <c r="BF4" s="335">
        <f>SUM(AS4:BE4)</f>
        <v>5</v>
      </c>
      <c r="BG4" s="316" t="s">
        <v>251</v>
      </c>
    </row>
    <row r="5" spans="2:59" ht="16.5" x14ac:dyDescent="0.3">
      <c r="B5" s="202"/>
      <c r="C5" s="18" t="s">
        <v>189</v>
      </c>
      <c r="D5" s="30">
        <v>24</v>
      </c>
      <c r="E5" s="89">
        <v>8</v>
      </c>
      <c r="F5" s="30">
        <v>7</v>
      </c>
      <c r="G5" s="30">
        <v>38</v>
      </c>
      <c r="H5" s="89">
        <v>2</v>
      </c>
      <c r="I5" s="89" t="s">
        <v>184</v>
      </c>
      <c r="J5" s="30">
        <v>1</v>
      </c>
      <c r="K5" s="89" t="s">
        <v>184</v>
      </c>
      <c r="L5" s="89" t="s">
        <v>184</v>
      </c>
      <c r="M5" s="30">
        <v>4</v>
      </c>
      <c r="N5" s="30">
        <v>14</v>
      </c>
      <c r="O5" s="30">
        <v>1</v>
      </c>
      <c r="P5" s="121"/>
      <c r="Q5" s="121"/>
      <c r="R5" s="121"/>
      <c r="S5" s="30">
        <v>1</v>
      </c>
      <c r="T5" s="30" t="s">
        <v>185</v>
      </c>
      <c r="U5" s="122"/>
      <c r="V5" s="121"/>
      <c r="W5" s="121"/>
      <c r="X5" s="89" t="s">
        <v>184</v>
      </c>
      <c r="Y5" s="89" t="s">
        <v>185</v>
      </c>
      <c r="Z5" s="122"/>
      <c r="AA5" s="89" t="s">
        <v>185</v>
      </c>
      <c r="AB5" s="122"/>
      <c r="AC5" s="123">
        <f t="shared" ref="AC5:AC31" si="0">SUM(O5:AB5)</f>
        <v>2</v>
      </c>
      <c r="AD5" s="124" t="s">
        <v>59</v>
      </c>
      <c r="AF5" s="263"/>
      <c r="AG5" s="249" t="s">
        <v>198</v>
      </c>
      <c r="AH5" s="255">
        <v>14</v>
      </c>
      <c r="AI5" s="254" t="s">
        <v>57</v>
      </c>
      <c r="AJ5" s="255">
        <v>1</v>
      </c>
      <c r="AK5" s="255" t="s">
        <v>185</v>
      </c>
      <c r="AL5" s="336">
        <v>3</v>
      </c>
      <c r="AM5" s="254">
        <v>2</v>
      </c>
      <c r="AN5" s="254" t="s">
        <v>57</v>
      </c>
      <c r="AO5" s="254" t="s">
        <v>57</v>
      </c>
      <c r="AP5" s="254" t="s">
        <v>57</v>
      </c>
      <c r="AQ5" s="254">
        <v>3</v>
      </c>
      <c r="AR5" s="254">
        <v>77</v>
      </c>
      <c r="AS5" s="254" t="s">
        <v>57</v>
      </c>
      <c r="AT5" s="255" t="s">
        <v>185</v>
      </c>
      <c r="AU5" s="255" t="s">
        <v>185</v>
      </c>
      <c r="AV5" s="254" t="s">
        <v>57</v>
      </c>
      <c r="AW5" s="255" t="s">
        <v>185</v>
      </c>
      <c r="AX5" s="254" t="s">
        <v>57</v>
      </c>
      <c r="AY5" s="254" t="s">
        <v>57</v>
      </c>
      <c r="AZ5" s="254" t="s">
        <v>57</v>
      </c>
      <c r="BA5" s="254" t="s">
        <v>185</v>
      </c>
      <c r="BB5" s="336" t="s">
        <v>185</v>
      </c>
      <c r="BC5" s="254" t="s">
        <v>57</v>
      </c>
      <c r="BD5" s="254" t="s">
        <v>57</v>
      </c>
      <c r="BE5" s="254" t="s">
        <v>57</v>
      </c>
      <c r="BF5" s="319">
        <f>SUM(AS5:BE5)</f>
        <v>0</v>
      </c>
      <c r="BG5" s="254" t="s">
        <v>252</v>
      </c>
    </row>
    <row r="6" spans="2:59" ht="16.5" x14ac:dyDescent="0.3">
      <c r="B6" s="202"/>
      <c r="C6" s="18" t="s">
        <v>190</v>
      </c>
      <c r="D6" s="30">
        <v>26</v>
      </c>
      <c r="E6" s="89">
        <v>2</v>
      </c>
      <c r="F6" s="30">
        <v>6</v>
      </c>
      <c r="G6" s="30">
        <v>40</v>
      </c>
      <c r="H6" s="89" t="s">
        <v>185</v>
      </c>
      <c r="I6" s="89" t="s">
        <v>184</v>
      </c>
      <c r="J6" s="89" t="s">
        <v>185</v>
      </c>
      <c r="K6" s="30" t="s">
        <v>185</v>
      </c>
      <c r="L6" s="89" t="s">
        <v>185</v>
      </c>
      <c r="M6" s="30">
        <v>7</v>
      </c>
      <c r="N6" s="30">
        <v>17</v>
      </c>
      <c r="O6" s="89" t="s">
        <v>185</v>
      </c>
      <c r="P6" s="121"/>
      <c r="Q6" s="121"/>
      <c r="R6" s="121"/>
      <c r="S6" s="30" t="s">
        <v>185</v>
      </c>
      <c r="T6" s="89">
        <v>1</v>
      </c>
      <c r="U6" s="122"/>
      <c r="V6" s="121"/>
      <c r="W6" s="121"/>
      <c r="X6" s="89">
        <v>1</v>
      </c>
      <c r="Y6" s="89" t="s">
        <v>184</v>
      </c>
      <c r="Z6" s="122"/>
      <c r="AA6" s="89" t="s">
        <v>184</v>
      </c>
      <c r="AB6" s="122"/>
      <c r="AC6" s="123">
        <f t="shared" si="0"/>
        <v>2</v>
      </c>
      <c r="AD6" s="124" t="s">
        <v>59</v>
      </c>
      <c r="AF6" s="263"/>
      <c r="AG6" s="249" t="s">
        <v>99</v>
      </c>
      <c r="AH6" s="255">
        <v>17</v>
      </c>
      <c r="AI6" s="254" t="s">
        <v>57</v>
      </c>
      <c r="AJ6" s="255" t="s">
        <v>185</v>
      </c>
      <c r="AK6" s="337" t="s">
        <v>57</v>
      </c>
      <c r="AL6" s="336">
        <v>3</v>
      </c>
      <c r="AM6" s="254">
        <v>1</v>
      </c>
      <c r="AN6" s="254" t="s">
        <v>57</v>
      </c>
      <c r="AO6" s="254" t="s">
        <v>57</v>
      </c>
      <c r="AP6" s="254" t="s">
        <v>57</v>
      </c>
      <c r="AQ6" s="254">
        <v>6</v>
      </c>
      <c r="AR6" s="336">
        <v>73</v>
      </c>
      <c r="AS6" s="254" t="s">
        <v>57</v>
      </c>
      <c r="AT6" s="337" t="s">
        <v>185</v>
      </c>
      <c r="AU6" s="337" t="s">
        <v>57</v>
      </c>
      <c r="AV6" s="254" t="s">
        <v>57</v>
      </c>
      <c r="AW6" s="337" t="s">
        <v>57</v>
      </c>
      <c r="AX6" s="254" t="s">
        <v>57</v>
      </c>
      <c r="AY6" s="254" t="s">
        <v>57</v>
      </c>
      <c r="AZ6" s="254" t="s">
        <v>57</v>
      </c>
      <c r="BA6" s="336" t="s">
        <v>57</v>
      </c>
      <c r="BB6" s="336" t="s">
        <v>57</v>
      </c>
      <c r="BC6" s="254" t="s">
        <v>57</v>
      </c>
      <c r="BD6" s="254" t="s">
        <v>57</v>
      </c>
      <c r="BE6" s="254" t="s">
        <v>57</v>
      </c>
      <c r="BF6" s="319">
        <f>SUM(AS6:BE6)</f>
        <v>0</v>
      </c>
      <c r="BG6" s="254" t="s">
        <v>252</v>
      </c>
    </row>
    <row r="7" spans="2:59" ht="16.5" x14ac:dyDescent="0.3">
      <c r="B7" s="205"/>
      <c r="C7" s="18" t="s">
        <v>191</v>
      </c>
      <c r="D7" s="30">
        <v>21</v>
      </c>
      <c r="E7" s="89">
        <v>5</v>
      </c>
      <c r="F7" s="30">
        <v>7</v>
      </c>
      <c r="G7" s="89">
        <v>35</v>
      </c>
      <c r="H7" s="89">
        <v>1</v>
      </c>
      <c r="I7" s="89" t="s">
        <v>184</v>
      </c>
      <c r="J7" s="89" t="s">
        <v>185</v>
      </c>
      <c r="K7" s="89" t="s">
        <v>184</v>
      </c>
      <c r="L7" s="89" t="s">
        <v>185</v>
      </c>
      <c r="M7" s="30">
        <v>8</v>
      </c>
      <c r="N7" s="30">
        <v>22</v>
      </c>
      <c r="O7" s="89">
        <v>1</v>
      </c>
      <c r="P7" s="121"/>
      <c r="Q7" s="121"/>
      <c r="R7" s="121"/>
      <c r="S7" s="30" t="s">
        <v>185</v>
      </c>
      <c r="T7" s="89" t="s">
        <v>185</v>
      </c>
      <c r="U7" s="122"/>
      <c r="V7" s="121"/>
      <c r="W7" s="121"/>
      <c r="X7" s="89" t="s">
        <v>185</v>
      </c>
      <c r="Y7" s="30" t="s">
        <v>185</v>
      </c>
      <c r="Z7" s="122"/>
      <c r="AA7" s="89" t="s">
        <v>184</v>
      </c>
      <c r="AB7" s="122"/>
      <c r="AC7" s="123">
        <f t="shared" si="0"/>
        <v>1</v>
      </c>
      <c r="AD7" s="124" t="s">
        <v>59</v>
      </c>
      <c r="AF7" s="263"/>
      <c r="AG7" s="249" t="s">
        <v>101</v>
      </c>
      <c r="AH7" s="255">
        <v>28</v>
      </c>
      <c r="AI7" s="254" t="s">
        <v>57</v>
      </c>
      <c r="AJ7" s="255" t="s">
        <v>185</v>
      </c>
      <c r="AK7" s="337" t="s">
        <v>57</v>
      </c>
      <c r="AL7" s="254">
        <v>4</v>
      </c>
      <c r="AM7" s="336">
        <v>2</v>
      </c>
      <c r="AN7" s="254" t="s">
        <v>57</v>
      </c>
      <c r="AO7" s="254" t="s">
        <v>57</v>
      </c>
      <c r="AP7" s="254" t="s">
        <v>57</v>
      </c>
      <c r="AQ7" s="254">
        <v>4</v>
      </c>
      <c r="AR7" s="254">
        <v>62</v>
      </c>
      <c r="AS7" s="254" t="s">
        <v>57</v>
      </c>
      <c r="AT7" s="337" t="s">
        <v>57</v>
      </c>
      <c r="AU7" s="337" t="s">
        <v>57</v>
      </c>
      <c r="AV7" s="254" t="s">
        <v>57</v>
      </c>
      <c r="AW7" s="255" t="s">
        <v>185</v>
      </c>
      <c r="AX7" s="254" t="s">
        <v>57</v>
      </c>
      <c r="AY7" s="254" t="s">
        <v>57</v>
      </c>
      <c r="AZ7" s="254" t="s">
        <v>57</v>
      </c>
      <c r="BA7" s="336" t="s">
        <v>57</v>
      </c>
      <c r="BB7" s="336" t="s">
        <v>57</v>
      </c>
      <c r="BC7" s="254" t="s">
        <v>57</v>
      </c>
      <c r="BD7" s="254" t="s">
        <v>57</v>
      </c>
      <c r="BE7" s="254" t="s">
        <v>57</v>
      </c>
      <c r="BF7" s="319">
        <f>SUM(AS7:BE7)</f>
        <v>0</v>
      </c>
      <c r="BG7" s="254" t="s">
        <v>252</v>
      </c>
    </row>
    <row r="8" spans="2:59" ht="16.5" x14ac:dyDescent="0.3">
      <c r="B8" s="125"/>
      <c r="C8" s="120"/>
      <c r="D8" s="121"/>
      <c r="E8" s="121"/>
      <c r="F8" s="121"/>
      <c r="G8" s="121"/>
      <c r="H8" s="122"/>
      <c r="I8" s="122"/>
      <c r="J8" s="122"/>
      <c r="K8" s="122"/>
      <c r="L8" s="122"/>
      <c r="M8" s="122"/>
      <c r="N8" s="122"/>
      <c r="O8" s="122"/>
      <c r="P8" s="121"/>
      <c r="Q8" s="121"/>
      <c r="R8" s="121"/>
      <c r="S8" s="121"/>
      <c r="T8" s="121"/>
      <c r="U8" s="122"/>
      <c r="V8" s="121"/>
      <c r="W8" s="121"/>
      <c r="X8" s="122"/>
      <c r="Y8" s="122"/>
      <c r="Z8" s="122"/>
      <c r="AA8" s="122"/>
      <c r="AB8" s="122"/>
      <c r="AC8" s="123"/>
      <c r="AD8" s="126"/>
      <c r="AF8" s="307"/>
      <c r="AG8" s="293" t="s">
        <v>103</v>
      </c>
      <c r="AH8" s="299">
        <v>35</v>
      </c>
      <c r="AI8" s="339" t="s">
        <v>57</v>
      </c>
      <c r="AJ8" s="299">
        <v>2</v>
      </c>
      <c r="AK8" s="338" t="s">
        <v>57</v>
      </c>
      <c r="AL8" s="298">
        <v>6</v>
      </c>
      <c r="AM8" s="339">
        <v>3</v>
      </c>
      <c r="AN8" s="339" t="s">
        <v>57</v>
      </c>
      <c r="AO8" s="339" t="s">
        <v>57</v>
      </c>
      <c r="AP8" s="339" t="s">
        <v>57</v>
      </c>
      <c r="AQ8" s="298">
        <v>2</v>
      </c>
      <c r="AR8" s="298">
        <v>52</v>
      </c>
      <c r="AS8" s="339" t="s">
        <v>57</v>
      </c>
      <c r="AT8" s="338" t="s">
        <v>57</v>
      </c>
      <c r="AU8" s="338" t="s">
        <v>57</v>
      </c>
      <c r="AV8" s="339" t="s">
        <v>57</v>
      </c>
      <c r="AW8" s="338" t="s">
        <v>57</v>
      </c>
      <c r="AX8" s="339" t="s">
        <v>57</v>
      </c>
      <c r="AY8" s="339" t="s">
        <v>57</v>
      </c>
      <c r="AZ8" s="339" t="s">
        <v>57</v>
      </c>
      <c r="BA8" s="339" t="s">
        <v>57</v>
      </c>
      <c r="BB8" s="298" t="s">
        <v>185</v>
      </c>
      <c r="BC8" s="339" t="s">
        <v>57</v>
      </c>
      <c r="BD8" s="339" t="s">
        <v>57</v>
      </c>
      <c r="BE8" s="339" t="s">
        <v>57</v>
      </c>
      <c r="BF8" s="320">
        <f>SUM(AS8:BE8)</f>
        <v>0</v>
      </c>
      <c r="BG8" s="298" t="s">
        <v>252</v>
      </c>
    </row>
    <row r="9" spans="2:59" ht="16.5" x14ac:dyDescent="0.3">
      <c r="B9" s="201" t="s">
        <v>70</v>
      </c>
      <c r="C9" s="18" t="s">
        <v>72</v>
      </c>
      <c r="D9" s="30">
        <v>8</v>
      </c>
      <c r="E9" s="30">
        <v>1</v>
      </c>
      <c r="F9" s="30">
        <v>27</v>
      </c>
      <c r="G9" s="30">
        <v>31</v>
      </c>
      <c r="H9" s="91" t="s">
        <v>185</v>
      </c>
      <c r="I9" s="23"/>
      <c r="J9" s="23"/>
      <c r="K9" s="23"/>
      <c r="L9" s="23"/>
      <c r="M9" s="23">
        <v>9</v>
      </c>
      <c r="N9" s="23">
        <v>21</v>
      </c>
      <c r="O9" s="23">
        <v>1</v>
      </c>
      <c r="P9" s="89" t="s">
        <v>185</v>
      </c>
      <c r="Q9" s="30"/>
      <c r="R9" s="30">
        <v>1</v>
      </c>
      <c r="S9" s="30">
        <v>1</v>
      </c>
      <c r="T9" s="30"/>
      <c r="U9" s="23"/>
      <c r="V9" s="30"/>
      <c r="W9" s="30"/>
      <c r="X9" s="23" t="s">
        <v>185</v>
      </c>
      <c r="Y9" s="23" t="s">
        <v>185</v>
      </c>
      <c r="Z9" s="23"/>
      <c r="AA9" s="91"/>
      <c r="AB9" s="91" t="s">
        <v>184</v>
      </c>
      <c r="AC9" s="123">
        <f t="shared" si="0"/>
        <v>3</v>
      </c>
      <c r="AD9" s="127" t="s">
        <v>59</v>
      </c>
      <c r="AF9" s="340"/>
      <c r="AG9" s="249"/>
      <c r="AH9" s="341"/>
      <c r="AI9" s="341"/>
      <c r="AJ9" s="341"/>
      <c r="AK9" s="341"/>
      <c r="AL9" s="340"/>
      <c r="AM9" s="340"/>
      <c r="AN9" s="340"/>
      <c r="AO9" s="340"/>
      <c r="AP9" s="340"/>
      <c r="AQ9" s="340"/>
      <c r="AR9" s="340"/>
      <c r="AS9" s="340"/>
      <c r="AT9" s="341"/>
      <c r="AU9" s="341"/>
      <c r="AV9" s="341"/>
      <c r="AW9" s="341"/>
      <c r="AX9" s="340"/>
      <c r="AY9" s="341"/>
      <c r="AZ9" s="341"/>
      <c r="BA9" s="340"/>
      <c r="BB9" s="340"/>
      <c r="BC9" s="340"/>
      <c r="BD9" s="340"/>
      <c r="BE9" s="340"/>
      <c r="BF9" s="319"/>
      <c r="BG9" s="254"/>
    </row>
    <row r="10" spans="2:59" ht="16.5" x14ac:dyDescent="0.3">
      <c r="B10" s="205"/>
      <c r="C10" s="18" t="s">
        <v>74</v>
      </c>
      <c r="D10" s="30">
        <v>13</v>
      </c>
      <c r="E10" s="30" t="s">
        <v>185</v>
      </c>
      <c r="F10" s="30">
        <v>22</v>
      </c>
      <c r="G10" s="30">
        <v>25</v>
      </c>
      <c r="H10" s="23">
        <v>1</v>
      </c>
      <c r="I10" s="91"/>
      <c r="J10" s="91"/>
      <c r="K10" s="23"/>
      <c r="L10" s="23"/>
      <c r="M10" s="23">
        <v>8</v>
      </c>
      <c r="N10" s="23">
        <v>27</v>
      </c>
      <c r="O10" s="23" t="s">
        <v>185</v>
      </c>
      <c r="P10" s="89" t="s">
        <v>185</v>
      </c>
      <c r="Q10" s="30"/>
      <c r="R10" s="30" t="s">
        <v>185</v>
      </c>
      <c r="S10" s="30">
        <v>1</v>
      </c>
      <c r="T10" s="30"/>
      <c r="U10" s="23"/>
      <c r="V10" s="30"/>
      <c r="W10" s="30"/>
      <c r="X10" s="23">
        <v>1</v>
      </c>
      <c r="Y10" s="23">
        <v>2</v>
      </c>
      <c r="Z10" s="23"/>
      <c r="AA10" s="91"/>
      <c r="AB10" s="91" t="s">
        <v>185</v>
      </c>
      <c r="AC10" s="123">
        <f t="shared" si="0"/>
        <v>4</v>
      </c>
      <c r="AD10" s="127" t="s">
        <v>59</v>
      </c>
      <c r="AF10" s="263" t="s">
        <v>105</v>
      </c>
      <c r="AG10" s="249" t="s">
        <v>68</v>
      </c>
      <c r="AH10" s="255">
        <v>65</v>
      </c>
      <c r="AI10" s="337">
        <v>1</v>
      </c>
      <c r="AJ10" s="255">
        <v>4</v>
      </c>
      <c r="AK10" s="255">
        <v>8</v>
      </c>
      <c r="AL10" s="336" t="s">
        <v>57</v>
      </c>
      <c r="AM10" s="254" t="s">
        <v>57</v>
      </c>
      <c r="AN10" s="336" t="s">
        <v>57</v>
      </c>
      <c r="AO10" s="254" t="s">
        <v>185</v>
      </c>
      <c r="AP10" s="336" t="s">
        <v>57</v>
      </c>
      <c r="AQ10" s="254">
        <v>5</v>
      </c>
      <c r="AR10" s="254">
        <v>3</v>
      </c>
      <c r="AS10" s="336">
        <v>2</v>
      </c>
      <c r="AT10" s="255">
        <v>1</v>
      </c>
      <c r="AU10" s="255" t="s">
        <v>57</v>
      </c>
      <c r="AV10" s="255" t="s">
        <v>57</v>
      </c>
      <c r="AW10" s="337" t="s">
        <v>57</v>
      </c>
      <c r="AX10" s="255" t="s">
        <v>57</v>
      </c>
      <c r="AY10" s="255">
        <v>4</v>
      </c>
      <c r="AZ10" s="255" t="s">
        <v>57</v>
      </c>
      <c r="BA10" s="254">
        <v>2</v>
      </c>
      <c r="BB10" s="254">
        <v>5</v>
      </c>
      <c r="BC10" s="336" t="s">
        <v>57</v>
      </c>
      <c r="BD10" s="255" t="s">
        <v>57</v>
      </c>
      <c r="BE10" s="255" t="s">
        <v>57</v>
      </c>
      <c r="BF10" s="319">
        <f>SUM(AS10:BE10)</f>
        <v>14</v>
      </c>
      <c r="BG10" s="254" t="s">
        <v>253</v>
      </c>
    </row>
    <row r="11" spans="2:59" ht="16.5" x14ac:dyDescent="0.3">
      <c r="B11" s="128"/>
      <c r="C11" s="23"/>
      <c r="D11" s="30"/>
      <c r="E11" s="89"/>
      <c r="F11" s="30"/>
      <c r="G11" s="30"/>
      <c r="H11" s="91"/>
      <c r="I11" s="23"/>
      <c r="J11" s="91"/>
      <c r="K11" s="23"/>
      <c r="L11" s="23"/>
      <c r="M11" s="23"/>
      <c r="N11" s="23"/>
      <c r="O11" s="23"/>
      <c r="P11" s="89"/>
      <c r="Q11" s="30"/>
      <c r="R11" s="30"/>
      <c r="S11" s="30"/>
      <c r="T11" s="30"/>
      <c r="U11" s="23"/>
      <c r="V11" s="89"/>
      <c r="W11" s="30"/>
      <c r="X11" s="91"/>
      <c r="Y11" s="91"/>
      <c r="Z11" s="23"/>
      <c r="AA11" s="23"/>
      <c r="AB11" s="91"/>
      <c r="AC11" s="123"/>
      <c r="AD11" s="127"/>
      <c r="AF11" s="263"/>
      <c r="AG11" s="249" t="s">
        <v>108</v>
      </c>
      <c r="AH11" s="255">
        <v>67</v>
      </c>
      <c r="AI11" s="255" t="s">
        <v>185</v>
      </c>
      <c r="AJ11" s="255">
        <v>5</v>
      </c>
      <c r="AK11" s="255">
        <v>7</v>
      </c>
      <c r="AL11" s="254" t="s">
        <v>185</v>
      </c>
      <c r="AM11" s="254" t="s">
        <v>57</v>
      </c>
      <c r="AN11" s="254" t="s">
        <v>185</v>
      </c>
      <c r="AO11" s="336" t="s">
        <v>57</v>
      </c>
      <c r="AP11" s="254" t="s">
        <v>185</v>
      </c>
      <c r="AQ11" s="254">
        <v>7</v>
      </c>
      <c r="AR11" s="254">
        <v>5</v>
      </c>
      <c r="AS11" s="254">
        <v>3</v>
      </c>
      <c r="AT11" s="255" t="s">
        <v>185</v>
      </c>
      <c r="AU11" s="255" t="s">
        <v>57</v>
      </c>
      <c r="AV11" s="255" t="s">
        <v>57</v>
      </c>
      <c r="AW11" s="337" t="s">
        <v>57</v>
      </c>
      <c r="AX11" s="255" t="s">
        <v>57</v>
      </c>
      <c r="AY11" s="255">
        <v>2</v>
      </c>
      <c r="AZ11" s="255" t="s">
        <v>57</v>
      </c>
      <c r="BA11" s="254">
        <v>1</v>
      </c>
      <c r="BB11" s="336">
        <v>3</v>
      </c>
      <c r="BC11" s="336" t="s">
        <v>57</v>
      </c>
      <c r="BD11" s="255" t="s">
        <v>57</v>
      </c>
      <c r="BE11" s="255" t="s">
        <v>57</v>
      </c>
      <c r="BF11" s="319">
        <f>SUM(AS11:BE11)</f>
        <v>9</v>
      </c>
      <c r="BG11" s="254" t="s">
        <v>251</v>
      </c>
    </row>
    <row r="12" spans="2:59" ht="16.5" x14ac:dyDescent="0.3">
      <c r="B12" s="201" t="s">
        <v>76</v>
      </c>
      <c r="C12" s="65" t="s">
        <v>187</v>
      </c>
      <c r="D12" s="30">
        <v>79</v>
      </c>
      <c r="E12" s="30"/>
      <c r="F12" s="30" t="s">
        <v>185</v>
      </c>
      <c r="G12" s="89" t="s">
        <v>184</v>
      </c>
      <c r="H12" s="91" t="s">
        <v>184</v>
      </c>
      <c r="I12" s="23"/>
      <c r="J12" s="23"/>
      <c r="K12" s="23"/>
      <c r="L12" s="23"/>
      <c r="M12" s="23">
        <v>6</v>
      </c>
      <c r="N12" s="91">
        <v>1</v>
      </c>
      <c r="O12" s="91" t="s">
        <v>185</v>
      </c>
      <c r="P12" s="30">
        <v>2</v>
      </c>
      <c r="Q12" s="30"/>
      <c r="R12" s="30"/>
      <c r="S12" s="30"/>
      <c r="T12" s="30"/>
      <c r="U12" s="23" t="s">
        <v>185</v>
      </c>
      <c r="V12" s="30">
        <v>3</v>
      </c>
      <c r="W12" s="30" t="s">
        <v>185</v>
      </c>
      <c r="X12" s="23">
        <v>4</v>
      </c>
      <c r="Y12" s="23">
        <v>5</v>
      </c>
      <c r="Z12" s="23"/>
      <c r="AA12" s="23"/>
      <c r="AB12" s="23"/>
      <c r="AC12" s="123">
        <f t="shared" si="0"/>
        <v>14</v>
      </c>
      <c r="AD12" s="127" t="s">
        <v>58</v>
      </c>
      <c r="AF12" s="263"/>
      <c r="AG12" s="249" t="s">
        <v>109</v>
      </c>
      <c r="AH12" s="255">
        <v>63</v>
      </c>
      <c r="AI12" s="255">
        <v>1</v>
      </c>
      <c r="AJ12" s="255">
        <v>7</v>
      </c>
      <c r="AK12" s="255">
        <v>9</v>
      </c>
      <c r="AL12" s="336" t="s">
        <v>185</v>
      </c>
      <c r="AM12" s="254" t="s">
        <v>57</v>
      </c>
      <c r="AN12" s="336" t="s">
        <v>57</v>
      </c>
      <c r="AO12" s="254" t="s">
        <v>185</v>
      </c>
      <c r="AP12" s="254" t="s">
        <v>185</v>
      </c>
      <c r="AQ12" s="254">
        <v>8</v>
      </c>
      <c r="AR12" s="254">
        <v>6</v>
      </c>
      <c r="AS12" s="336">
        <v>2</v>
      </c>
      <c r="AT12" s="337" t="s">
        <v>57</v>
      </c>
      <c r="AU12" s="255" t="s">
        <v>57</v>
      </c>
      <c r="AV12" s="255" t="s">
        <v>57</v>
      </c>
      <c r="AW12" s="255" t="s">
        <v>185</v>
      </c>
      <c r="AX12" s="255" t="s">
        <v>57</v>
      </c>
      <c r="AY12" s="255">
        <v>1</v>
      </c>
      <c r="AZ12" s="255" t="s">
        <v>57</v>
      </c>
      <c r="BA12" s="254">
        <v>1</v>
      </c>
      <c r="BB12" s="336">
        <v>2</v>
      </c>
      <c r="BC12" s="254" t="s">
        <v>185</v>
      </c>
      <c r="BD12" s="255" t="s">
        <v>57</v>
      </c>
      <c r="BE12" s="255" t="s">
        <v>57</v>
      </c>
      <c r="BF12" s="319">
        <f>SUM(AS12:BE12)</f>
        <v>6</v>
      </c>
      <c r="BG12" s="254" t="s">
        <v>251</v>
      </c>
    </row>
    <row r="13" spans="2:59" ht="16.5" x14ac:dyDescent="0.3">
      <c r="B13" s="202"/>
      <c r="C13" s="65" t="s">
        <v>192</v>
      </c>
      <c r="D13" s="30">
        <v>86</v>
      </c>
      <c r="E13" s="30"/>
      <c r="F13" s="89" t="s">
        <v>184</v>
      </c>
      <c r="G13" s="89" t="s">
        <v>184</v>
      </c>
      <c r="H13" s="23" t="s">
        <v>185</v>
      </c>
      <c r="I13" s="91"/>
      <c r="J13" s="23"/>
      <c r="K13" s="23"/>
      <c r="L13" s="91"/>
      <c r="M13" s="23">
        <v>5</v>
      </c>
      <c r="N13" s="23">
        <v>1</v>
      </c>
      <c r="O13" s="91" t="s">
        <v>184</v>
      </c>
      <c r="P13" s="30">
        <v>1</v>
      </c>
      <c r="Q13" s="30"/>
      <c r="R13" s="30"/>
      <c r="S13" s="30"/>
      <c r="T13" s="30"/>
      <c r="U13" s="91" t="s">
        <v>184</v>
      </c>
      <c r="V13" s="30">
        <v>2</v>
      </c>
      <c r="W13" s="89" t="s">
        <v>184</v>
      </c>
      <c r="X13" s="23">
        <v>3</v>
      </c>
      <c r="Y13" s="23">
        <v>2</v>
      </c>
      <c r="Z13" s="23"/>
      <c r="AA13" s="91"/>
      <c r="AB13" s="23"/>
      <c r="AC13" s="123">
        <f t="shared" si="0"/>
        <v>8</v>
      </c>
      <c r="AD13" s="127" t="s">
        <v>60</v>
      </c>
      <c r="AF13" s="307"/>
      <c r="AG13" s="293" t="s">
        <v>110</v>
      </c>
      <c r="AH13" s="299">
        <v>62</v>
      </c>
      <c r="AI13" s="299" t="s">
        <v>185</v>
      </c>
      <c r="AJ13" s="299">
        <v>8</v>
      </c>
      <c r="AK13" s="299">
        <v>12</v>
      </c>
      <c r="AL13" s="339" t="s">
        <v>57</v>
      </c>
      <c r="AM13" s="298" t="s">
        <v>57</v>
      </c>
      <c r="AN13" s="339" t="s">
        <v>57</v>
      </c>
      <c r="AO13" s="339" t="s">
        <v>57</v>
      </c>
      <c r="AP13" s="339" t="s">
        <v>57</v>
      </c>
      <c r="AQ13" s="298">
        <v>6</v>
      </c>
      <c r="AR13" s="339">
        <v>8</v>
      </c>
      <c r="AS13" s="339">
        <v>1</v>
      </c>
      <c r="AT13" s="338" t="s">
        <v>57</v>
      </c>
      <c r="AU13" s="299" t="s">
        <v>57</v>
      </c>
      <c r="AV13" s="299" t="s">
        <v>57</v>
      </c>
      <c r="AW13" s="338" t="s">
        <v>57</v>
      </c>
      <c r="AX13" s="299" t="s">
        <v>57</v>
      </c>
      <c r="AY13" s="299">
        <v>2</v>
      </c>
      <c r="AZ13" s="299" t="s">
        <v>57</v>
      </c>
      <c r="BA13" s="298" t="s">
        <v>185</v>
      </c>
      <c r="BB13" s="298">
        <v>1</v>
      </c>
      <c r="BC13" s="339" t="s">
        <v>57</v>
      </c>
      <c r="BD13" s="299" t="s">
        <v>57</v>
      </c>
      <c r="BE13" s="299" t="s">
        <v>57</v>
      </c>
      <c r="BF13" s="320">
        <f>SUM(AS13:BE13)</f>
        <v>4</v>
      </c>
      <c r="BG13" s="298" t="s">
        <v>252</v>
      </c>
    </row>
    <row r="14" spans="2:59" ht="16.5" x14ac:dyDescent="0.3">
      <c r="B14" s="202"/>
      <c r="C14" s="65" t="s">
        <v>193</v>
      </c>
      <c r="D14" s="30">
        <v>89</v>
      </c>
      <c r="E14" s="30"/>
      <c r="F14" s="89" t="s">
        <v>184</v>
      </c>
      <c r="G14" s="30" t="s">
        <v>185</v>
      </c>
      <c r="H14" s="91" t="s">
        <v>184</v>
      </c>
      <c r="I14" s="91"/>
      <c r="J14" s="91"/>
      <c r="K14" s="23"/>
      <c r="L14" s="23"/>
      <c r="M14" s="23">
        <v>7</v>
      </c>
      <c r="N14" s="23" t="s">
        <v>185</v>
      </c>
      <c r="O14" s="91" t="s">
        <v>184</v>
      </c>
      <c r="P14" s="30" t="s">
        <v>185</v>
      </c>
      <c r="Q14" s="30"/>
      <c r="R14" s="30"/>
      <c r="S14" s="30"/>
      <c r="T14" s="30"/>
      <c r="U14" s="91" t="s">
        <v>185</v>
      </c>
      <c r="V14" s="30">
        <v>1</v>
      </c>
      <c r="W14" s="89" t="s">
        <v>184</v>
      </c>
      <c r="X14" s="23">
        <v>2</v>
      </c>
      <c r="Y14" s="23">
        <v>1</v>
      </c>
      <c r="Z14" s="23"/>
      <c r="AA14" s="91"/>
      <c r="AB14" s="23"/>
      <c r="AC14" s="123">
        <f t="shared" si="0"/>
        <v>4</v>
      </c>
      <c r="AD14" s="127" t="s">
        <v>59</v>
      </c>
      <c r="AF14" s="250"/>
      <c r="AG14" s="319"/>
      <c r="AH14" s="255"/>
      <c r="AI14" s="255"/>
      <c r="AJ14" s="337"/>
      <c r="AK14" s="337"/>
      <c r="AL14" s="336"/>
      <c r="AM14" s="336"/>
      <c r="AN14" s="336"/>
      <c r="AO14" s="254"/>
      <c r="AP14" s="336"/>
      <c r="AQ14" s="254"/>
      <c r="AR14" s="336"/>
      <c r="AS14" s="254"/>
      <c r="AT14" s="337"/>
      <c r="AU14" s="255"/>
      <c r="AV14" s="255"/>
      <c r="AW14" s="255"/>
      <c r="AX14" s="336"/>
      <c r="AY14" s="255"/>
      <c r="AZ14" s="337"/>
      <c r="BA14" s="336"/>
      <c r="BB14" s="254"/>
      <c r="BC14" s="254"/>
      <c r="BD14" s="254"/>
      <c r="BE14" s="254"/>
      <c r="BF14" s="319"/>
      <c r="BG14" s="254"/>
    </row>
    <row r="15" spans="2:59" ht="16.5" x14ac:dyDescent="0.3">
      <c r="B15" s="205"/>
      <c r="C15" s="65" t="s">
        <v>194</v>
      </c>
      <c r="D15" s="30">
        <v>87</v>
      </c>
      <c r="E15" s="30"/>
      <c r="F15" s="89" t="s">
        <v>184</v>
      </c>
      <c r="G15" s="89" t="s">
        <v>184</v>
      </c>
      <c r="H15" s="91" t="s">
        <v>184</v>
      </c>
      <c r="I15" s="91"/>
      <c r="J15" s="91"/>
      <c r="K15" s="23"/>
      <c r="L15" s="91"/>
      <c r="M15" s="23">
        <v>8</v>
      </c>
      <c r="N15" s="91">
        <v>1</v>
      </c>
      <c r="O15" s="23" t="s">
        <v>185</v>
      </c>
      <c r="P15" s="89">
        <v>1</v>
      </c>
      <c r="Q15" s="30"/>
      <c r="R15" s="30"/>
      <c r="S15" s="30"/>
      <c r="T15" s="30"/>
      <c r="U15" s="91" t="s">
        <v>184</v>
      </c>
      <c r="V15" s="30">
        <v>1</v>
      </c>
      <c r="W15" s="89" t="s">
        <v>184</v>
      </c>
      <c r="X15" s="91">
        <v>1</v>
      </c>
      <c r="Y15" s="23">
        <v>1</v>
      </c>
      <c r="Z15" s="23"/>
      <c r="AA15" s="23"/>
      <c r="AB15" s="23"/>
      <c r="AC15" s="123">
        <f t="shared" si="0"/>
        <v>4</v>
      </c>
      <c r="AD15" s="127" t="s">
        <v>59</v>
      </c>
      <c r="AF15" s="248" t="s">
        <v>85</v>
      </c>
      <c r="AG15" s="342" t="s">
        <v>183</v>
      </c>
      <c r="AH15" s="255">
        <v>3</v>
      </c>
      <c r="AI15" s="255" t="s">
        <v>57</v>
      </c>
      <c r="AJ15" s="255" t="s">
        <v>185</v>
      </c>
      <c r="AK15" s="337" t="s">
        <v>57</v>
      </c>
      <c r="AL15" s="255" t="s">
        <v>185</v>
      </c>
      <c r="AM15" s="255">
        <v>4</v>
      </c>
      <c r="AN15" s="255" t="s">
        <v>57</v>
      </c>
      <c r="AO15" s="255" t="s">
        <v>185</v>
      </c>
      <c r="AP15" s="255" t="s">
        <v>57</v>
      </c>
      <c r="AQ15" s="255">
        <v>44</v>
      </c>
      <c r="AR15" s="255">
        <v>5</v>
      </c>
      <c r="AS15" s="255" t="s">
        <v>57</v>
      </c>
      <c r="AT15" s="255">
        <v>8</v>
      </c>
      <c r="AU15" s="255" t="s">
        <v>57</v>
      </c>
      <c r="AV15" s="255" t="s">
        <v>57</v>
      </c>
      <c r="AW15" s="255" t="s">
        <v>57</v>
      </c>
      <c r="AX15" s="255" t="s">
        <v>57</v>
      </c>
      <c r="AY15" s="255" t="s">
        <v>57</v>
      </c>
      <c r="AZ15" s="255" t="s">
        <v>57</v>
      </c>
      <c r="BA15" s="255">
        <v>2</v>
      </c>
      <c r="BB15" s="255">
        <v>34</v>
      </c>
      <c r="BC15" s="255" t="s">
        <v>57</v>
      </c>
      <c r="BD15" s="255" t="s">
        <v>185</v>
      </c>
      <c r="BE15" s="255" t="s">
        <v>57</v>
      </c>
      <c r="BF15" s="343">
        <f>SUM(AS15:BE15)</f>
        <v>44</v>
      </c>
      <c r="BG15" s="255" t="s">
        <v>254</v>
      </c>
    </row>
    <row r="16" spans="2:59" ht="16.5" x14ac:dyDescent="0.3">
      <c r="B16" s="128"/>
      <c r="C16" s="65"/>
      <c r="D16" s="30"/>
      <c r="E16" s="30"/>
      <c r="F16" s="89"/>
      <c r="G16" s="89"/>
      <c r="H16" s="91"/>
      <c r="I16" s="91"/>
      <c r="J16" s="91"/>
      <c r="K16" s="23"/>
      <c r="L16" s="91"/>
      <c r="M16" s="23"/>
      <c r="N16" s="91"/>
      <c r="O16" s="23"/>
      <c r="P16" s="89"/>
      <c r="Q16" s="30"/>
      <c r="R16" s="30"/>
      <c r="S16" s="30"/>
      <c r="T16" s="30"/>
      <c r="U16" s="91"/>
      <c r="V16" s="30"/>
      <c r="W16" s="89"/>
      <c r="X16" s="91"/>
      <c r="Y16" s="23"/>
      <c r="Z16" s="23"/>
      <c r="AA16" s="23"/>
      <c r="AB16" s="23"/>
      <c r="AC16" s="123"/>
      <c r="AD16" s="127"/>
      <c r="AF16" s="248"/>
      <c r="AG16" s="342" t="s">
        <v>195</v>
      </c>
      <c r="AH16" s="255">
        <v>4</v>
      </c>
      <c r="AI16" s="255" t="s">
        <v>57</v>
      </c>
      <c r="AJ16" s="255" t="s">
        <v>185</v>
      </c>
      <c r="AK16" s="255" t="s">
        <v>185</v>
      </c>
      <c r="AL16" s="255" t="s">
        <v>185</v>
      </c>
      <c r="AM16" s="255">
        <v>3</v>
      </c>
      <c r="AN16" s="255" t="s">
        <v>57</v>
      </c>
      <c r="AO16" s="255" t="s">
        <v>185</v>
      </c>
      <c r="AP16" s="255" t="s">
        <v>57</v>
      </c>
      <c r="AQ16" s="255">
        <v>47</v>
      </c>
      <c r="AR16" s="255">
        <v>6</v>
      </c>
      <c r="AS16" s="255" t="s">
        <v>57</v>
      </c>
      <c r="AT16" s="255">
        <v>6</v>
      </c>
      <c r="AU16" s="255" t="s">
        <v>57</v>
      </c>
      <c r="AV16" s="255" t="s">
        <v>57</v>
      </c>
      <c r="AW16" s="255" t="s">
        <v>57</v>
      </c>
      <c r="AX16" s="255" t="s">
        <v>57</v>
      </c>
      <c r="AY16" s="255" t="s">
        <v>57</v>
      </c>
      <c r="AZ16" s="255" t="s">
        <v>57</v>
      </c>
      <c r="BA16" s="255">
        <v>3</v>
      </c>
      <c r="BB16" s="337">
        <v>31</v>
      </c>
      <c r="BC16" s="255" t="s">
        <v>57</v>
      </c>
      <c r="BD16" s="255" t="s">
        <v>185</v>
      </c>
      <c r="BE16" s="255" t="s">
        <v>57</v>
      </c>
      <c r="BF16" s="343">
        <f>SUM(AS16:BE16)</f>
        <v>40</v>
      </c>
      <c r="BG16" s="255" t="s">
        <v>255</v>
      </c>
    </row>
    <row r="17" spans="2:61" ht="16.5" customHeight="1" x14ac:dyDescent="0.3">
      <c r="B17" s="201" t="s">
        <v>85</v>
      </c>
      <c r="C17" s="18" t="s">
        <v>183</v>
      </c>
      <c r="D17" s="30">
        <v>3</v>
      </c>
      <c r="E17" s="30"/>
      <c r="F17" s="30" t="s">
        <v>185</v>
      </c>
      <c r="G17" s="89" t="s">
        <v>184</v>
      </c>
      <c r="H17" s="23" t="s">
        <v>185</v>
      </c>
      <c r="I17" s="23">
        <v>4</v>
      </c>
      <c r="J17" s="23"/>
      <c r="K17" s="23" t="s">
        <v>185</v>
      </c>
      <c r="L17" s="23"/>
      <c r="M17" s="23">
        <v>44</v>
      </c>
      <c r="N17" s="23">
        <v>5</v>
      </c>
      <c r="O17" s="23"/>
      <c r="P17" s="30">
        <v>8</v>
      </c>
      <c r="Q17" s="30"/>
      <c r="R17" s="30"/>
      <c r="S17" s="30"/>
      <c r="T17" s="30"/>
      <c r="U17" s="23"/>
      <c r="V17" s="30"/>
      <c r="W17" s="30"/>
      <c r="X17" s="23">
        <v>2</v>
      </c>
      <c r="Y17" s="23">
        <v>34</v>
      </c>
      <c r="Z17" s="23"/>
      <c r="AA17" s="23" t="s">
        <v>185</v>
      </c>
      <c r="AB17" s="23"/>
      <c r="AC17" s="123">
        <f t="shared" si="0"/>
        <v>44</v>
      </c>
      <c r="AD17" s="127" t="s">
        <v>61</v>
      </c>
      <c r="AF17" s="248"/>
      <c r="AG17" s="342" t="s">
        <v>196</v>
      </c>
      <c r="AH17" s="255">
        <v>5</v>
      </c>
      <c r="AI17" s="255" t="s">
        <v>57</v>
      </c>
      <c r="AJ17" s="337" t="s">
        <v>57</v>
      </c>
      <c r="AK17" s="337" t="s">
        <v>57</v>
      </c>
      <c r="AL17" s="255" t="s">
        <v>185</v>
      </c>
      <c r="AM17" s="255">
        <v>1</v>
      </c>
      <c r="AN17" s="255" t="s">
        <v>57</v>
      </c>
      <c r="AO17" s="337" t="s">
        <v>57</v>
      </c>
      <c r="AP17" s="255" t="s">
        <v>57</v>
      </c>
      <c r="AQ17" s="255">
        <v>52</v>
      </c>
      <c r="AR17" s="255">
        <v>6</v>
      </c>
      <c r="AS17" s="255" t="s">
        <v>57</v>
      </c>
      <c r="AT17" s="255">
        <v>5</v>
      </c>
      <c r="AU17" s="255" t="s">
        <v>57</v>
      </c>
      <c r="AV17" s="255" t="s">
        <v>57</v>
      </c>
      <c r="AW17" s="255" t="s">
        <v>57</v>
      </c>
      <c r="AX17" s="255" t="s">
        <v>57</v>
      </c>
      <c r="AY17" s="255" t="s">
        <v>57</v>
      </c>
      <c r="AZ17" s="255" t="s">
        <v>57</v>
      </c>
      <c r="BA17" s="255">
        <v>1</v>
      </c>
      <c r="BB17" s="255">
        <v>30</v>
      </c>
      <c r="BC17" s="255" t="s">
        <v>57</v>
      </c>
      <c r="BD17" s="337" t="s">
        <v>57</v>
      </c>
      <c r="BE17" s="255" t="s">
        <v>57</v>
      </c>
      <c r="BF17" s="343">
        <f>SUM(AS17:BE17)</f>
        <v>36</v>
      </c>
      <c r="BG17" s="255" t="s">
        <v>255</v>
      </c>
    </row>
    <row r="18" spans="2:61" ht="16.5" x14ac:dyDescent="0.3">
      <c r="B18" s="202"/>
      <c r="C18" s="18" t="s">
        <v>195</v>
      </c>
      <c r="D18" s="30">
        <v>4</v>
      </c>
      <c r="E18" s="30"/>
      <c r="F18" s="30" t="s">
        <v>185</v>
      </c>
      <c r="G18" s="30" t="s">
        <v>185</v>
      </c>
      <c r="H18" s="23" t="s">
        <v>185</v>
      </c>
      <c r="I18" s="23">
        <v>3</v>
      </c>
      <c r="J18" s="23"/>
      <c r="K18" s="23" t="s">
        <v>185</v>
      </c>
      <c r="L18" s="23"/>
      <c r="M18" s="23">
        <v>47</v>
      </c>
      <c r="N18" s="23">
        <v>6</v>
      </c>
      <c r="O18" s="23"/>
      <c r="P18" s="30">
        <v>6</v>
      </c>
      <c r="Q18" s="30"/>
      <c r="R18" s="30"/>
      <c r="S18" s="30"/>
      <c r="T18" s="30"/>
      <c r="U18" s="23"/>
      <c r="V18" s="30"/>
      <c r="W18" s="30"/>
      <c r="X18" s="23">
        <v>3</v>
      </c>
      <c r="Y18" s="91">
        <v>31</v>
      </c>
      <c r="Z18" s="23"/>
      <c r="AA18" s="23" t="s">
        <v>185</v>
      </c>
      <c r="AB18" s="23"/>
      <c r="AC18" s="123">
        <f t="shared" si="0"/>
        <v>40</v>
      </c>
      <c r="AD18" s="127" t="s">
        <v>63</v>
      </c>
      <c r="AF18" s="292"/>
      <c r="AG18" s="344" t="s">
        <v>197</v>
      </c>
      <c r="AH18" s="299">
        <v>4</v>
      </c>
      <c r="AI18" s="299" t="s">
        <v>57</v>
      </c>
      <c r="AJ18" s="299" t="s">
        <v>185</v>
      </c>
      <c r="AK18" s="338" t="s">
        <v>57</v>
      </c>
      <c r="AL18" s="299">
        <v>1</v>
      </c>
      <c r="AM18" s="299">
        <v>2</v>
      </c>
      <c r="AN18" s="299" t="s">
        <v>57</v>
      </c>
      <c r="AO18" s="338" t="s">
        <v>57</v>
      </c>
      <c r="AP18" s="299" t="s">
        <v>57</v>
      </c>
      <c r="AQ18" s="299">
        <v>48</v>
      </c>
      <c r="AR18" s="299">
        <v>7</v>
      </c>
      <c r="AS18" s="299" t="s">
        <v>57</v>
      </c>
      <c r="AT18" s="299">
        <v>8</v>
      </c>
      <c r="AU18" s="299" t="s">
        <v>57</v>
      </c>
      <c r="AV18" s="299" t="s">
        <v>57</v>
      </c>
      <c r="AW18" s="299" t="s">
        <v>57</v>
      </c>
      <c r="AX18" s="299" t="s">
        <v>57</v>
      </c>
      <c r="AY18" s="299" t="s">
        <v>57</v>
      </c>
      <c r="AZ18" s="299" t="s">
        <v>57</v>
      </c>
      <c r="BA18" s="299">
        <v>2</v>
      </c>
      <c r="BB18" s="299">
        <v>28</v>
      </c>
      <c r="BC18" s="299" t="s">
        <v>57</v>
      </c>
      <c r="BD18" s="299" t="s">
        <v>185</v>
      </c>
      <c r="BE18" s="299" t="s">
        <v>57</v>
      </c>
      <c r="BF18" s="345">
        <f>SUM(AS18:BE18)</f>
        <v>38</v>
      </c>
      <c r="BG18" s="299" t="s">
        <v>255</v>
      </c>
    </row>
    <row r="19" spans="2:61" ht="16.5" x14ac:dyDescent="0.3">
      <c r="B19" s="202"/>
      <c r="C19" s="18" t="s">
        <v>196</v>
      </c>
      <c r="D19" s="30">
        <v>5</v>
      </c>
      <c r="E19" s="30"/>
      <c r="F19" s="89" t="s">
        <v>184</v>
      </c>
      <c r="G19" s="89" t="s">
        <v>184</v>
      </c>
      <c r="H19" s="23" t="s">
        <v>185</v>
      </c>
      <c r="I19" s="23">
        <v>1</v>
      </c>
      <c r="J19" s="23"/>
      <c r="K19" s="91" t="s">
        <v>184</v>
      </c>
      <c r="L19" s="23"/>
      <c r="M19" s="23">
        <v>52</v>
      </c>
      <c r="N19" s="23">
        <v>6</v>
      </c>
      <c r="O19" s="23"/>
      <c r="P19" s="30">
        <v>5</v>
      </c>
      <c r="Q19" s="30"/>
      <c r="R19" s="30"/>
      <c r="S19" s="30"/>
      <c r="T19" s="30"/>
      <c r="U19" s="23"/>
      <c r="V19" s="30"/>
      <c r="W19" s="30"/>
      <c r="X19" s="23">
        <v>1</v>
      </c>
      <c r="Y19" s="23">
        <v>30</v>
      </c>
      <c r="Z19" s="23"/>
      <c r="AA19" s="91" t="s">
        <v>184</v>
      </c>
      <c r="AB19" s="23"/>
      <c r="AC19" s="123">
        <f t="shared" si="0"/>
        <v>36</v>
      </c>
      <c r="AD19" s="127" t="s">
        <v>63</v>
      </c>
      <c r="AF19" s="250"/>
      <c r="AG19" s="254"/>
      <c r="AH19" s="255"/>
      <c r="AI19" s="255"/>
      <c r="AJ19" s="255"/>
      <c r="AK19" s="255"/>
      <c r="AL19" s="254"/>
      <c r="AM19" s="254"/>
      <c r="AN19" s="254"/>
      <c r="AO19" s="254"/>
      <c r="AP19" s="254"/>
      <c r="AQ19" s="254"/>
      <c r="AR19" s="254"/>
      <c r="AS19" s="254"/>
      <c r="AT19" s="255"/>
      <c r="AU19" s="255"/>
      <c r="AV19" s="255"/>
      <c r="AW19" s="255"/>
      <c r="AX19" s="336"/>
      <c r="AY19" s="255"/>
      <c r="AZ19" s="255"/>
      <c r="BA19" s="254"/>
      <c r="BB19" s="254"/>
      <c r="BC19" s="254"/>
      <c r="BD19" s="254"/>
      <c r="BE19" s="254"/>
      <c r="BF19" s="319"/>
      <c r="BG19" s="254"/>
    </row>
    <row r="20" spans="2:61" ht="16.5" x14ac:dyDescent="0.3">
      <c r="B20" s="205"/>
      <c r="C20" s="18" t="s">
        <v>197</v>
      </c>
      <c r="D20" s="30">
        <v>4</v>
      </c>
      <c r="E20" s="30"/>
      <c r="F20" s="30" t="s">
        <v>185</v>
      </c>
      <c r="G20" s="89" t="s">
        <v>184</v>
      </c>
      <c r="H20" s="23">
        <v>1</v>
      </c>
      <c r="I20" s="23">
        <v>2</v>
      </c>
      <c r="J20" s="23"/>
      <c r="K20" s="91" t="s">
        <v>184</v>
      </c>
      <c r="L20" s="23"/>
      <c r="M20" s="23">
        <v>48</v>
      </c>
      <c r="N20" s="23">
        <v>7</v>
      </c>
      <c r="O20" s="23"/>
      <c r="P20" s="30">
        <v>8</v>
      </c>
      <c r="Q20" s="30"/>
      <c r="R20" s="30"/>
      <c r="S20" s="30"/>
      <c r="T20" s="30"/>
      <c r="U20" s="23"/>
      <c r="V20" s="30"/>
      <c r="W20" s="30"/>
      <c r="X20" s="23">
        <v>2</v>
      </c>
      <c r="Y20" s="23">
        <v>28</v>
      </c>
      <c r="Z20" s="23"/>
      <c r="AA20" s="23" t="s">
        <v>185</v>
      </c>
      <c r="AB20" s="23"/>
      <c r="AC20" s="123">
        <f t="shared" si="0"/>
        <v>38</v>
      </c>
      <c r="AD20" s="127" t="s">
        <v>63</v>
      </c>
      <c r="AF20" s="263" t="s">
        <v>70</v>
      </c>
      <c r="AG20" s="249" t="s">
        <v>72</v>
      </c>
      <c r="AH20" s="255">
        <v>8</v>
      </c>
      <c r="AI20" s="255">
        <v>1</v>
      </c>
      <c r="AJ20" s="255">
        <v>27</v>
      </c>
      <c r="AK20" s="255">
        <v>31</v>
      </c>
      <c r="AL20" s="336" t="s">
        <v>185</v>
      </c>
      <c r="AM20" s="254" t="s">
        <v>57</v>
      </c>
      <c r="AN20" s="254" t="s">
        <v>57</v>
      </c>
      <c r="AO20" s="254" t="s">
        <v>57</v>
      </c>
      <c r="AP20" s="254" t="s">
        <v>57</v>
      </c>
      <c r="AQ20" s="254">
        <v>9</v>
      </c>
      <c r="AR20" s="254">
        <v>21</v>
      </c>
      <c r="AS20" s="254">
        <v>1</v>
      </c>
      <c r="AT20" s="337" t="s">
        <v>185</v>
      </c>
      <c r="AU20" s="255" t="s">
        <v>57</v>
      </c>
      <c r="AV20" s="255">
        <v>1</v>
      </c>
      <c r="AW20" s="255">
        <v>1</v>
      </c>
      <c r="AX20" s="254" t="s">
        <v>57</v>
      </c>
      <c r="AY20" s="254" t="s">
        <v>57</v>
      </c>
      <c r="AZ20" s="254" t="s">
        <v>57</v>
      </c>
      <c r="BA20" s="254" t="s">
        <v>185</v>
      </c>
      <c r="BB20" s="254" t="s">
        <v>185</v>
      </c>
      <c r="BC20" s="254" t="s">
        <v>57</v>
      </c>
      <c r="BD20" s="254" t="s">
        <v>57</v>
      </c>
      <c r="BE20" s="336" t="s">
        <v>57</v>
      </c>
      <c r="BF20" s="319">
        <f>SUM(AS20:BE20)</f>
        <v>3</v>
      </c>
      <c r="BG20" s="254" t="s">
        <v>252</v>
      </c>
    </row>
    <row r="21" spans="2:61" ht="16.5" x14ac:dyDescent="0.3">
      <c r="B21" s="128"/>
      <c r="C21" s="23"/>
      <c r="D21" s="30"/>
      <c r="E21" s="30"/>
      <c r="F21" s="30"/>
      <c r="G21" s="30"/>
      <c r="H21" s="23"/>
      <c r="I21" s="23"/>
      <c r="J21" s="23"/>
      <c r="K21" s="23"/>
      <c r="L21" s="23"/>
      <c r="M21" s="23"/>
      <c r="N21" s="23"/>
      <c r="O21" s="23"/>
      <c r="P21" s="30"/>
      <c r="Q21" s="30"/>
      <c r="R21" s="30"/>
      <c r="S21" s="30"/>
      <c r="T21" s="30"/>
      <c r="U21" s="91"/>
      <c r="V21" s="30"/>
      <c r="W21" s="30"/>
      <c r="X21" s="23"/>
      <c r="Y21" s="23"/>
      <c r="Z21" s="23"/>
      <c r="AA21" s="23"/>
      <c r="AB21" s="23"/>
      <c r="AC21" s="123"/>
      <c r="AD21" s="127"/>
      <c r="AF21" s="307"/>
      <c r="AG21" s="293" t="s">
        <v>74</v>
      </c>
      <c r="AH21" s="299">
        <v>13</v>
      </c>
      <c r="AI21" s="299" t="s">
        <v>185</v>
      </c>
      <c r="AJ21" s="299">
        <v>22</v>
      </c>
      <c r="AK21" s="299">
        <v>25</v>
      </c>
      <c r="AL21" s="298">
        <v>1</v>
      </c>
      <c r="AM21" s="298" t="s">
        <v>57</v>
      </c>
      <c r="AN21" s="298" t="s">
        <v>57</v>
      </c>
      <c r="AO21" s="298" t="s">
        <v>57</v>
      </c>
      <c r="AP21" s="298" t="s">
        <v>57</v>
      </c>
      <c r="AQ21" s="298">
        <v>8</v>
      </c>
      <c r="AR21" s="298">
        <v>27</v>
      </c>
      <c r="AS21" s="298" t="s">
        <v>185</v>
      </c>
      <c r="AT21" s="338" t="s">
        <v>185</v>
      </c>
      <c r="AU21" s="299" t="s">
        <v>57</v>
      </c>
      <c r="AV21" s="299" t="s">
        <v>185</v>
      </c>
      <c r="AW21" s="299">
        <v>1</v>
      </c>
      <c r="AX21" s="298" t="s">
        <v>57</v>
      </c>
      <c r="AY21" s="298" t="s">
        <v>57</v>
      </c>
      <c r="AZ21" s="298" t="s">
        <v>57</v>
      </c>
      <c r="BA21" s="298">
        <v>1</v>
      </c>
      <c r="BB21" s="298">
        <v>2</v>
      </c>
      <c r="BC21" s="298" t="s">
        <v>57</v>
      </c>
      <c r="BD21" s="298" t="s">
        <v>57</v>
      </c>
      <c r="BE21" s="339" t="s">
        <v>185</v>
      </c>
      <c r="BF21" s="320">
        <f>SUM(AS21:BE21)</f>
        <v>4</v>
      </c>
      <c r="BG21" s="298" t="s">
        <v>252</v>
      </c>
    </row>
    <row r="22" spans="2:61" ht="16.5" x14ac:dyDescent="0.3">
      <c r="B22" s="201" t="s">
        <v>93</v>
      </c>
      <c r="C22" s="18" t="s">
        <v>97</v>
      </c>
      <c r="D22" s="30">
        <v>10</v>
      </c>
      <c r="E22" s="30"/>
      <c r="F22" s="30">
        <v>2</v>
      </c>
      <c r="G22" s="30" t="s">
        <v>185</v>
      </c>
      <c r="H22" s="23">
        <v>5</v>
      </c>
      <c r="I22" s="91">
        <v>3</v>
      </c>
      <c r="J22" s="23"/>
      <c r="K22" s="23"/>
      <c r="L22" s="23"/>
      <c r="M22" s="23">
        <v>5</v>
      </c>
      <c r="N22" s="23">
        <v>70</v>
      </c>
      <c r="O22" s="23"/>
      <c r="P22" s="30">
        <v>1</v>
      </c>
      <c r="Q22" s="30">
        <v>1</v>
      </c>
      <c r="R22" s="30"/>
      <c r="S22" s="30">
        <v>1</v>
      </c>
      <c r="T22" s="30"/>
      <c r="U22" s="23"/>
      <c r="V22" s="30"/>
      <c r="W22" s="30"/>
      <c r="X22" s="23">
        <v>1</v>
      </c>
      <c r="Y22" s="91">
        <v>1</v>
      </c>
      <c r="Z22" s="23"/>
      <c r="AA22" s="23"/>
      <c r="AB22" s="23"/>
      <c r="AC22" s="123">
        <f t="shared" si="0"/>
        <v>5</v>
      </c>
      <c r="AD22" s="127" t="s">
        <v>60</v>
      </c>
      <c r="AF22" s="250"/>
      <c r="AG22" s="254"/>
      <c r="AH22" s="255"/>
      <c r="AI22" s="337"/>
      <c r="AJ22" s="255"/>
      <c r="AK22" s="255"/>
      <c r="AL22" s="336"/>
      <c r="AM22" s="254"/>
      <c r="AN22" s="336"/>
      <c r="AO22" s="254"/>
      <c r="AP22" s="254"/>
      <c r="AQ22" s="254"/>
      <c r="AR22" s="254"/>
      <c r="AS22" s="254"/>
      <c r="AT22" s="337"/>
      <c r="AU22" s="255"/>
      <c r="AV22" s="255"/>
      <c r="AW22" s="255"/>
      <c r="AX22" s="254"/>
      <c r="AY22" s="337"/>
      <c r="AZ22" s="255"/>
      <c r="BA22" s="336"/>
      <c r="BB22" s="336"/>
      <c r="BC22" s="254"/>
      <c r="BD22" s="254"/>
      <c r="BE22" s="336"/>
      <c r="BF22" s="319"/>
      <c r="BG22" s="254"/>
    </row>
    <row r="23" spans="2:61" ht="16.5" x14ac:dyDescent="0.3">
      <c r="B23" s="202"/>
      <c r="C23" s="18" t="s">
        <v>198</v>
      </c>
      <c r="D23" s="30">
        <v>14</v>
      </c>
      <c r="E23" s="30"/>
      <c r="F23" s="30">
        <v>1</v>
      </c>
      <c r="G23" s="30" t="s">
        <v>185</v>
      </c>
      <c r="H23" s="91">
        <v>3</v>
      </c>
      <c r="I23" s="23">
        <v>2</v>
      </c>
      <c r="J23" s="23"/>
      <c r="K23" s="23"/>
      <c r="L23" s="23"/>
      <c r="M23" s="23">
        <v>3</v>
      </c>
      <c r="N23" s="23">
        <v>77</v>
      </c>
      <c r="O23" s="91"/>
      <c r="P23" s="30" t="s">
        <v>185</v>
      </c>
      <c r="Q23" s="30" t="s">
        <v>185</v>
      </c>
      <c r="R23" s="30"/>
      <c r="S23" s="30" t="s">
        <v>185</v>
      </c>
      <c r="T23" s="30"/>
      <c r="U23" s="23"/>
      <c r="V23" s="30"/>
      <c r="W23" s="30"/>
      <c r="X23" s="23" t="s">
        <v>185</v>
      </c>
      <c r="Y23" s="91" t="s">
        <v>185</v>
      </c>
      <c r="Z23" s="23"/>
      <c r="AA23" s="91"/>
      <c r="AB23" s="23"/>
      <c r="AC23" s="123">
        <f t="shared" si="0"/>
        <v>0</v>
      </c>
      <c r="AD23" s="127" t="s">
        <v>59</v>
      </c>
      <c r="AF23" s="263" t="s">
        <v>76</v>
      </c>
      <c r="AG23" s="319" t="s">
        <v>187</v>
      </c>
      <c r="AH23" s="255">
        <v>79</v>
      </c>
      <c r="AI23" s="255" t="s">
        <v>57</v>
      </c>
      <c r="AJ23" s="255" t="s">
        <v>185</v>
      </c>
      <c r="AK23" s="337" t="s">
        <v>57</v>
      </c>
      <c r="AL23" s="336" t="s">
        <v>57</v>
      </c>
      <c r="AM23" s="255" t="s">
        <v>57</v>
      </c>
      <c r="AN23" s="255" t="s">
        <v>57</v>
      </c>
      <c r="AO23" s="255" t="s">
        <v>57</v>
      </c>
      <c r="AP23" s="255" t="s">
        <v>57</v>
      </c>
      <c r="AQ23" s="254">
        <v>6</v>
      </c>
      <c r="AR23" s="336">
        <v>1</v>
      </c>
      <c r="AS23" s="336" t="s">
        <v>185</v>
      </c>
      <c r="AT23" s="255">
        <v>2</v>
      </c>
      <c r="AU23" s="255" t="s">
        <v>57</v>
      </c>
      <c r="AV23" s="255" t="s">
        <v>57</v>
      </c>
      <c r="AW23" s="255" t="s">
        <v>57</v>
      </c>
      <c r="AX23" s="254" t="s">
        <v>185</v>
      </c>
      <c r="AY23" s="255">
        <v>3</v>
      </c>
      <c r="AZ23" s="255" t="s">
        <v>185</v>
      </c>
      <c r="BA23" s="254">
        <v>4</v>
      </c>
      <c r="BB23" s="254">
        <v>5</v>
      </c>
      <c r="BC23" s="255" t="s">
        <v>57</v>
      </c>
      <c r="BD23" s="255" t="s">
        <v>57</v>
      </c>
      <c r="BE23" s="255" t="s">
        <v>57</v>
      </c>
      <c r="BF23" s="319">
        <f>SUM(AS23:BE23)</f>
        <v>14</v>
      </c>
      <c r="BG23" s="254" t="s">
        <v>253</v>
      </c>
    </row>
    <row r="24" spans="2:61" ht="16.5" x14ac:dyDescent="0.3">
      <c r="B24" s="202"/>
      <c r="C24" s="18" t="s">
        <v>99</v>
      </c>
      <c r="D24" s="30">
        <v>17</v>
      </c>
      <c r="E24" s="30"/>
      <c r="F24" s="30" t="s">
        <v>185</v>
      </c>
      <c r="G24" s="89" t="s">
        <v>184</v>
      </c>
      <c r="H24" s="91">
        <v>3</v>
      </c>
      <c r="I24" s="23">
        <v>1</v>
      </c>
      <c r="J24" s="23"/>
      <c r="K24" s="23"/>
      <c r="L24" s="23"/>
      <c r="M24" s="23">
        <v>6</v>
      </c>
      <c r="N24" s="91">
        <v>73</v>
      </c>
      <c r="O24" s="91"/>
      <c r="P24" s="89" t="s">
        <v>185</v>
      </c>
      <c r="Q24" s="89" t="s">
        <v>184</v>
      </c>
      <c r="R24" s="30"/>
      <c r="S24" s="89" t="s">
        <v>184</v>
      </c>
      <c r="T24" s="89"/>
      <c r="U24" s="23"/>
      <c r="V24" s="30"/>
      <c r="W24" s="30"/>
      <c r="X24" s="91" t="s">
        <v>184</v>
      </c>
      <c r="Y24" s="91" t="s">
        <v>184</v>
      </c>
      <c r="Z24" s="23"/>
      <c r="AA24" s="23"/>
      <c r="AB24" s="23"/>
      <c r="AC24" s="123">
        <f t="shared" si="0"/>
        <v>0</v>
      </c>
      <c r="AD24" s="127" t="s">
        <v>59</v>
      </c>
      <c r="AF24" s="263"/>
      <c r="AG24" s="319" t="s">
        <v>192</v>
      </c>
      <c r="AH24" s="255">
        <v>86</v>
      </c>
      <c r="AI24" s="255" t="s">
        <v>57</v>
      </c>
      <c r="AJ24" s="337" t="s">
        <v>57</v>
      </c>
      <c r="AK24" s="337" t="s">
        <v>57</v>
      </c>
      <c r="AL24" s="254" t="s">
        <v>185</v>
      </c>
      <c r="AM24" s="255" t="s">
        <v>57</v>
      </c>
      <c r="AN24" s="255" t="s">
        <v>57</v>
      </c>
      <c r="AO24" s="255" t="s">
        <v>57</v>
      </c>
      <c r="AP24" s="255" t="s">
        <v>57</v>
      </c>
      <c r="AQ24" s="254">
        <v>5</v>
      </c>
      <c r="AR24" s="254">
        <v>1</v>
      </c>
      <c r="AS24" s="336" t="s">
        <v>184</v>
      </c>
      <c r="AT24" s="255">
        <v>1</v>
      </c>
      <c r="AU24" s="255" t="s">
        <v>57</v>
      </c>
      <c r="AV24" s="255" t="s">
        <v>57</v>
      </c>
      <c r="AW24" s="255" t="s">
        <v>57</v>
      </c>
      <c r="AX24" s="336" t="s">
        <v>57</v>
      </c>
      <c r="AY24" s="255">
        <v>2</v>
      </c>
      <c r="AZ24" s="337" t="s">
        <v>57</v>
      </c>
      <c r="BA24" s="254">
        <v>3</v>
      </c>
      <c r="BB24" s="254">
        <v>2</v>
      </c>
      <c r="BC24" s="255" t="s">
        <v>57</v>
      </c>
      <c r="BD24" s="255" t="s">
        <v>57</v>
      </c>
      <c r="BE24" s="255" t="s">
        <v>57</v>
      </c>
      <c r="BF24" s="319">
        <f>SUM(AS24:BE24)</f>
        <v>8</v>
      </c>
      <c r="BG24" s="254" t="s">
        <v>251</v>
      </c>
    </row>
    <row r="25" spans="2:61" ht="16.5" x14ac:dyDescent="0.3">
      <c r="B25" s="202"/>
      <c r="C25" s="18" t="s">
        <v>101</v>
      </c>
      <c r="D25" s="30">
        <v>28</v>
      </c>
      <c r="E25" s="30"/>
      <c r="F25" s="30" t="s">
        <v>185</v>
      </c>
      <c r="G25" s="89" t="s">
        <v>184</v>
      </c>
      <c r="H25" s="23">
        <v>4</v>
      </c>
      <c r="I25" s="91">
        <v>2</v>
      </c>
      <c r="J25" s="23"/>
      <c r="K25" s="23"/>
      <c r="L25" s="91"/>
      <c r="M25" s="23">
        <v>4</v>
      </c>
      <c r="N25" s="23">
        <v>62</v>
      </c>
      <c r="O25" s="91"/>
      <c r="P25" s="89" t="s">
        <v>184</v>
      </c>
      <c r="Q25" s="89" t="s">
        <v>184</v>
      </c>
      <c r="R25" s="30"/>
      <c r="S25" s="30" t="s">
        <v>185</v>
      </c>
      <c r="T25" s="30"/>
      <c r="U25" s="91"/>
      <c r="V25" s="30"/>
      <c r="W25" s="30"/>
      <c r="X25" s="91" t="s">
        <v>184</v>
      </c>
      <c r="Y25" s="91" t="s">
        <v>184</v>
      </c>
      <c r="Z25" s="91"/>
      <c r="AA25" s="23"/>
      <c r="AB25" s="23"/>
      <c r="AC25" s="123">
        <f t="shared" si="0"/>
        <v>0</v>
      </c>
      <c r="AD25" s="127" t="s">
        <v>59</v>
      </c>
      <c r="AF25" s="263"/>
      <c r="AG25" s="319" t="s">
        <v>193</v>
      </c>
      <c r="AH25" s="255">
        <v>89</v>
      </c>
      <c r="AI25" s="255" t="s">
        <v>57</v>
      </c>
      <c r="AJ25" s="337" t="s">
        <v>57</v>
      </c>
      <c r="AK25" s="255" t="s">
        <v>185</v>
      </c>
      <c r="AL25" s="336" t="s">
        <v>57</v>
      </c>
      <c r="AM25" s="255" t="s">
        <v>57</v>
      </c>
      <c r="AN25" s="255" t="s">
        <v>57</v>
      </c>
      <c r="AO25" s="255" t="s">
        <v>57</v>
      </c>
      <c r="AP25" s="255" t="s">
        <v>57</v>
      </c>
      <c r="AQ25" s="254">
        <v>7</v>
      </c>
      <c r="AR25" s="254" t="s">
        <v>185</v>
      </c>
      <c r="AS25" s="336" t="s">
        <v>184</v>
      </c>
      <c r="AT25" s="255" t="s">
        <v>185</v>
      </c>
      <c r="AU25" s="255" t="s">
        <v>57</v>
      </c>
      <c r="AV25" s="255" t="s">
        <v>57</v>
      </c>
      <c r="AW25" s="255" t="s">
        <v>57</v>
      </c>
      <c r="AX25" s="336" t="s">
        <v>185</v>
      </c>
      <c r="AY25" s="255">
        <v>1</v>
      </c>
      <c r="AZ25" s="337" t="s">
        <v>57</v>
      </c>
      <c r="BA25" s="254">
        <v>2</v>
      </c>
      <c r="BB25" s="254">
        <v>1</v>
      </c>
      <c r="BC25" s="255" t="s">
        <v>57</v>
      </c>
      <c r="BD25" s="255" t="s">
        <v>57</v>
      </c>
      <c r="BE25" s="255" t="s">
        <v>57</v>
      </c>
      <c r="BF25" s="319">
        <f>SUM(AS25:BE25)</f>
        <v>4</v>
      </c>
      <c r="BG25" s="254" t="s">
        <v>252</v>
      </c>
    </row>
    <row r="26" spans="2:61" ht="16.5" x14ac:dyDescent="0.3">
      <c r="B26" s="205"/>
      <c r="C26" s="18" t="s">
        <v>103</v>
      </c>
      <c r="D26" s="30">
        <v>35</v>
      </c>
      <c r="E26" s="30"/>
      <c r="F26" s="30">
        <v>2</v>
      </c>
      <c r="G26" s="89" t="s">
        <v>184</v>
      </c>
      <c r="H26" s="23">
        <v>6</v>
      </c>
      <c r="I26" s="91">
        <v>3</v>
      </c>
      <c r="J26" s="91"/>
      <c r="K26" s="23"/>
      <c r="L26" s="23"/>
      <c r="M26" s="23">
        <v>2</v>
      </c>
      <c r="N26" s="23">
        <v>52</v>
      </c>
      <c r="O26" s="91"/>
      <c r="P26" s="89" t="s">
        <v>184</v>
      </c>
      <c r="Q26" s="89" t="s">
        <v>184</v>
      </c>
      <c r="R26" s="30"/>
      <c r="S26" s="89" t="s">
        <v>184</v>
      </c>
      <c r="T26" s="89"/>
      <c r="U26" s="91"/>
      <c r="V26" s="30"/>
      <c r="W26" s="30"/>
      <c r="X26" s="91" t="s">
        <v>184</v>
      </c>
      <c r="Y26" s="23" t="s">
        <v>185</v>
      </c>
      <c r="Z26" s="91"/>
      <c r="AA26" s="23"/>
      <c r="AB26" s="23"/>
      <c r="AC26" s="123">
        <f t="shared" si="0"/>
        <v>0</v>
      </c>
      <c r="AD26" s="127" t="s">
        <v>59</v>
      </c>
      <c r="AF26" s="307"/>
      <c r="AG26" s="320" t="s">
        <v>194</v>
      </c>
      <c r="AH26" s="299">
        <v>87</v>
      </c>
      <c r="AI26" s="299" t="s">
        <v>57</v>
      </c>
      <c r="AJ26" s="338" t="s">
        <v>57</v>
      </c>
      <c r="AK26" s="338" t="s">
        <v>57</v>
      </c>
      <c r="AL26" s="339" t="s">
        <v>57</v>
      </c>
      <c r="AM26" s="299" t="s">
        <v>57</v>
      </c>
      <c r="AN26" s="299" t="s">
        <v>57</v>
      </c>
      <c r="AO26" s="299" t="s">
        <v>57</v>
      </c>
      <c r="AP26" s="299" t="s">
        <v>57</v>
      </c>
      <c r="AQ26" s="298">
        <v>8</v>
      </c>
      <c r="AR26" s="339">
        <v>1</v>
      </c>
      <c r="AS26" s="298" t="s">
        <v>185</v>
      </c>
      <c r="AT26" s="338">
        <v>1</v>
      </c>
      <c r="AU26" s="299" t="s">
        <v>57</v>
      </c>
      <c r="AV26" s="299" t="s">
        <v>57</v>
      </c>
      <c r="AW26" s="299" t="s">
        <v>57</v>
      </c>
      <c r="AX26" s="339" t="s">
        <v>57</v>
      </c>
      <c r="AY26" s="299">
        <v>1</v>
      </c>
      <c r="AZ26" s="338" t="s">
        <v>57</v>
      </c>
      <c r="BA26" s="339">
        <v>1</v>
      </c>
      <c r="BB26" s="298">
        <v>1</v>
      </c>
      <c r="BC26" s="299" t="s">
        <v>57</v>
      </c>
      <c r="BD26" s="299" t="s">
        <v>57</v>
      </c>
      <c r="BE26" s="299" t="s">
        <v>57</v>
      </c>
      <c r="BF26" s="320">
        <f>SUM(AS26:BE26)</f>
        <v>4</v>
      </c>
      <c r="BG26" s="298" t="s">
        <v>252</v>
      </c>
    </row>
    <row r="27" spans="2:61" ht="16.5" x14ac:dyDescent="0.3">
      <c r="B27" s="129"/>
      <c r="C27" s="18"/>
      <c r="D27" s="90"/>
      <c r="E27" s="90"/>
      <c r="F27" s="90"/>
      <c r="G27" s="90"/>
      <c r="H27" s="67"/>
      <c r="I27" s="67"/>
      <c r="J27" s="67"/>
      <c r="K27" s="67"/>
      <c r="L27" s="67"/>
      <c r="M27" s="67"/>
      <c r="N27" s="67"/>
      <c r="O27" s="67"/>
      <c r="P27" s="90"/>
      <c r="Q27" s="90"/>
      <c r="R27" s="90"/>
      <c r="S27" s="90"/>
      <c r="T27" s="90"/>
      <c r="U27" s="67"/>
      <c r="V27" s="90"/>
      <c r="W27" s="90"/>
      <c r="X27" s="67"/>
      <c r="Y27" s="67"/>
      <c r="Z27" s="67"/>
      <c r="AA27" s="67"/>
      <c r="AB27" s="67"/>
      <c r="AC27" s="123"/>
      <c r="AD27" s="127"/>
      <c r="AF27" s="312" t="s">
        <v>265</v>
      </c>
      <c r="AH27" s="324"/>
      <c r="AI27" s="324"/>
      <c r="AJ27" s="324"/>
      <c r="AK27" s="324"/>
      <c r="AW27" s="324"/>
      <c r="AX27" s="324"/>
      <c r="AZ27" s="324"/>
      <c r="BA27" s="324"/>
      <c r="BH27" s="161"/>
      <c r="BI27" s="161"/>
    </row>
    <row r="28" spans="2:61" ht="16.5" x14ac:dyDescent="0.3">
      <c r="B28" s="201" t="s">
        <v>105</v>
      </c>
      <c r="C28" s="18" t="s">
        <v>68</v>
      </c>
      <c r="D28" s="30">
        <v>65</v>
      </c>
      <c r="E28" s="89">
        <v>1</v>
      </c>
      <c r="F28" s="30">
        <v>4</v>
      </c>
      <c r="G28" s="30">
        <v>8</v>
      </c>
      <c r="H28" s="91" t="s">
        <v>184</v>
      </c>
      <c r="I28" s="23"/>
      <c r="J28" s="91" t="s">
        <v>184</v>
      </c>
      <c r="K28" s="23" t="s">
        <v>185</v>
      </c>
      <c r="L28" s="91" t="s">
        <v>184</v>
      </c>
      <c r="M28" s="23">
        <v>5</v>
      </c>
      <c r="N28" s="23">
        <v>3</v>
      </c>
      <c r="O28" s="91">
        <v>2</v>
      </c>
      <c r="P28" s="30">
        <v>1</v>
      </c>
      <c r="Q28" s="30"/>
      <c r="R28" s="30"/>
      <c r="S28" s="89" t="s">
        <v>184</v>
      </c>
      <c r="T28" s="89"/>
      <c r="U28" s="23"/>
      <c r="V28" s="30">
        <v>4</v>
      </c>
      <c r="W28" s="30"/>
      <c r="X28" s="23">
        <v>2</v>
      </c>
      <c r="Y28" s="23">
        <v>5</v>
      </c>
      <c r="Z28" s="91" t="s">
        <v>184</v>
      </c>
      <c r="AA28" s="23"/>
      <c r="AB28" s="23"/>
      <c r="AC28" s="123">
        <f t="shared" si="0"/>
        <v>14</v>
      </c>
      <c r="AD28" s="127" t="s">
        <v>58</v>
      </c>
      <c r="AF28" s="312" t="s">
        <v>267</v>
      </c>
      <c r="AH28" s="324"/>
      <c r="AI28" s="324"/>
      <c r="AJ28" s="324"/>
      <c r="AK28" s="324"/>
      <c r="AW28" s="324"/>
      <c r="AX28" s="324"/>
      <c r="AZ28" s="324"/>
      <c r="BA28" s="324"/>
      <c r="BH28" s="161"/>
      <c r="BI28" s="161"/>
    </row>
    <row r="29" spans="2:61" ht="16.5" x14ac:dyDescent="0.3">
      <c r="B29" s="202"/>
      <c r="C29" s="18" t="s">
        <v>108</v>
      </c>
      <c r="D29" s="30">
        <v>67</v>
      </c>
      <c r="E29" s="30" t="s">
        <v>185</v>
      </c>
      <c r="F29" s="30">
        <v>5</v>
      </c>
      <c r="G29" s="30">
        <v>7</v>
      </c>
      <c r="H29" s="23" t="s">
        <v>185</v>
      </c>
      <c r="I29" s="91"/>
      <c r="J29" s="23" t="s">
        <v>185</v>
      </c>
      <c r="K29" s="91" t="s">
        <v>184</v>
      </c>
      <c r="L29" s="23" t="s">
        <v>185</v>
      </c>
      <c r="M29" s="23">
        <v>7</v>
      </c>
      <c r="N29" s="23">
        <v>5</v>
      </c>
      <c r="O29" s="23">
        <v>3</v>
      </c>
      <c r="P29" s="30" t="s">
        <v>185</v>
      </c>
      <c r="Q29" s="30"/>
      <c r="R29" s="30"/>
      <c r="S29" s="89" t="s">
        <v>184</v>
      </c>
      <c r="T29" s="89"/>
      <c r="U29" s="23"/>
      <c r="V29" s="30">
        <v>2</v>
      </c>
      <c r="W29" s="30"/>
      <c r="X29" s="23">
        <v>1</v>
      </c>
      <c r="Y29" s="91">
        <v>3</v>
      </c>
      <c r="Z29" s="91" t="s">
        <v>184</v>
      </c>
      <c r="AA29" s="23"/>
      <c r="AB29" s="23"/>
      <c r="AC29" s="123">
        <f t="shared" si="0"/>
        <v>9</v>
      </c>
      <c r="AD29" s="127" t="s">
        <v>60</v>
      </c>
      <c r="AF29" s="312" t="s">
        <v>268</v>
      </c>
      <c r="AH29" s="324"/>
      <c r="AI29" s="324"/>
      <c r="AJ29" s="324"/>
      <c r="AK29" s="324"/>
      <c r="AW29" s="324"/>
      <c r="AX29" s="324"/>
      <c r="AZ29" s="324"/>
      <c r="BA29" s="324"/>
      <c r="BH29" s="161"/>
      <c r="BI29" s="161"/>
    </row>
    <row r="30" spans="2:61" ht="16.5" x14ac:dyDescent="0.3">
      <c r="B30" s="202"/>
      <c r="C30" s="18" t="s">
        <v>109</v>
      </c>
      <c r="D30" s="30">
        <v>63</v>
      </c>
      <c r="E30" s="30">
        <v>1</v>
      </c>
      <c r="F30" s="30">
        <v>7</v>
      </c>
      <c r="G30" s="30">
        <v>9</v>
      </c>
      <c r="H30" s="91" t="s">
        <v>185</v>
      </c>
      <c r="I30" s="23"/>
      <c r="J30" s="91" t="s">
        <v>184</v>
      </c>
      <c r="K30" s="23" t="s">
        <v>185</v>
      </c>
      <c r="L30" s="23" t="s">
        <v>185</v>
      </c>
      <c r="M30" s="23">
        <v>8</v>
      </c>
      <c r="N30" s="23">
        <v>6</v>
      </c>
      <c r="O30" s="91">
        <v>2</v>
      </c>
      <c r="P30" s="89" t="s">
        <v>184</v>
      </c>
      <c r="Q30" s="30"/>
      <c r="R30" s="30"/>
      <c r="S30" s="30" t="s">
        <v>185</v>
      </c>
      <c r="T30" s="30"/>
      <c r="U30" s="23"/>
      <c r="V30" s="30">
        <v>1</v>
      </c>
      <c r="W30" s="30"/>
      <c r="X30" s="23">
        <v>1</v>
      </c>
      <c r="Y30" s="91">
        <v>2</v>
      </c>
      <c r="Z30" s="23" t="s">
        <v>185</v>
      </c>
      <c r="AA30" s="91"/>
      <c r="AB30" s="23"/>
      <c r="AC30" s="123">
        <f t="shared" si="0"/>
        <v>6</v>
      </c>
      <c r="AD30" s="127" t="s">
        <v>60</v>
      </c>
      <c r="AF30" s="312" t="s">
        <v>256</v>
      </c>
      <c r="AH30" s="324"/>
      <c r="AI30" s="324"/>
      <c r="AJ30" s="324"/>
      <c r="AK30" s="324"/>
      <c r="AW30" s="324"/>
      <c r="AX30" s="324"/>
      <c r="AZ30" s="324"/>
      <c r="BA30" s="324"/>
      <c r="BH30" s="161"/>
      <c r="BI30" s="161"/>
    </row>
    <row r="31" spans="2:61" ht="17.25" thickBot="1" x14ac:dyDescent="0.35">
      <c r="B31" s="203"/>
      <c r="C31" s="51" t="s">
        <v>110</v>
      </c>
      <c r="D31" s="79">
        <v>62</v>
      </c>
      <c r="E31" s="79" t="s">
        <v>185</v>
      </c>
      <c r="F31" s="79">
        <v>8</v>
      </c>
      <c r="G31" s="79">
        <v>12</v>
      </c>
      <c r="H31" s="92" t="s">
        <v>184</v>
      </c>
      <c r="I31" s="78"/>
      <c r="J31" s="92" t="s">
        <v>184</v>
      </c>
      <c r="K31" s="92" t="s">
        <v>184</v>
      </c>
      <c r="L31" s="92" t="s">
        <v>184</v>
      </c>
      <c r="M31" s="78">
        <v>6</v>
      </c>
      <c r="N31" s="92">
        <v>8</v>
      </c>
      <c r="O31" s="92">
        <v>1</v>
      </c>
      <c r="P31" s="93" t="s">
        <v>184</v>
      </c>
      <c r="Q31" s="79"/>
      <c r="R31" s="79"/>
      <c r="S31" s="93" t="s">
        <v>184</v>
      </c>
      <c r="T31" s="93"/>
      <c r="U31" s="78"/>
      <c r="V31" s="79">
        <v>2</v>
      </c>
      <c r="W31" s="79"/>
      <c r="X31" s="78" t="s">
        <v>185</v>
      </c>
      <c r="Y31" s="78">
        <v>1</v>
      </c>
      <c r="Z31" s="92" t="s">
        <v>184</v>
      </c>
      <c r="AA31" s="78"/>
      <c r="AB31" s="78"/>
      <c r="AC31" s="130">
        <f t="shared" si="0"/>
        <v>4</v>
      </c>
      <c r="AD31" s="131" t="s">
        <v>59</v>
      </c>
    </row>
    <row r="32" spans="2:61" x14ac:dyDescent="0.25">
      <c r="B32" t="s">
        <v>199</v>
      </c>
      <c r="D32" s="94"/>
      <c r="E32" s="94"/>
      <c r="F32" s="94"/>
      <c r="G32" s="94"/>
      <c r="S32" s="94"/>
      <c r="T32" s="94"/>
      <c r="V32" s="94"/>
      <c r="W32" s="94"/>
    </row>
    <row r="33" spans="2:23" x14ac:dyDescent="0.25">
      <c r="B33" t="s">
        <v>200</v>
      </c>
      <c r="D33" s="94"/>
      <c r="E33" s="94"/>
      <c r="F33" s="94"/>
      <c r="G33" s="94"/>
      <c r="S33" s="94"/>
      <c r="T33" s="94"/>
      <c r="V33" s="94"/>
      <c r="W33" s="94"/>
    </row>
    <row r="34" spans="2:23" x14ac:dyDescent="0.25">
      <c r="B34" t="s">
        <v>201</v>
      </c>
      <c r="D34" s="94"/>
      <c r="E34" s="94"/>
      <c r="F34" s="94"/>
      <c r="G34" s="94"/>
      <c r="S34" s="94"/>
      <c r="T34" s="94"/>
      <c r="V34" s="94"/>
      <c r="W34" s="94"/>
    </row>
    <row r="35" spans="2:23" x14ac:dyDescent="0.25">
      <c r="B35" t="s">
        <v>207</v>
      </c>
      <c r="D35" s="94"/>
      <c r="E35" s="94"/>
      <c r="F35" s="94"/>
      <c r="G35" s="94"/>
      <c r="S35" s="94"/>
      <c r="T35" s="94"/>
      <c r="V35" s="94"/>
      <c r="W35" s="94"/>
    </row>
  </sheetData>
  <mergeCells count="21">
    <mergeCell ref="AF10:AF13"/>
    <mergeCell ref="AF20:AF21"/>
    <mergeCell ref="AF23:AF26"/>
    <mergeCell ref="AF15:AF18"/>
    <mergeCell ref="AF4:AF8"/>
    <mergeCell ref="AF2:AF3"/>
    <mergeCell ref="AG2:AG3"/>
    <mergeCell ref="AH2:BE2"/>
    <mergeCell ref="BF2:BF3"/>
    <mergeCell ref="BG2:BG3"/>
    <mergeCell ref="D2:AB2"/>
    <mergeCell ref="AC2:AC3"/>
    <mergeCell ref="AD2:AD3"/>
    <mergeCell ref="B2:B3"/>
    <mergeCell ref="C2:C3"/>
    <mergeCell ref="B28:B31"/>
    <mergeCell ref="B4:B7"/>
    <mergeCell ref="B22:B26"/>
    <mergeCell ref="B12:B15"/>
    <mergeCell ref="B17:B20"/>
    <mergeCell ref="B9:B10"/>
  </mergeCells>
  <pageMargins left="0.7" right="0.7" top="0.75" bottom="0.75" header="0.3" footer="0.3"/>
  <pageSetup orientation="landscape" r:id="rId1"/>
  <ignoredErrors>
    <ignoredError sqref="AC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9"/>
  <sheetViews>
    <sheetView showGridLines="0" topLeftCell="T1" workbookViewId="0">
      <selection activeCell="X2" sqref="X2:AB25"/>
    </sheetView>
  </sheetViews>
  <sheetFormatPr defaultRowHeight="15" x14ac:dyDescent="0.25"/>
  <cols>
    <col min="5" max="5" width="22.140625" bestFit="1" customWidth="1"/>
    <col min="15" max="15" width="6.5703125" bestFit="1" customWidth="1"/>
    <col min="16" max="16" width="15" bestFit="1" customWidth="1"/>
    <col min="17" max="17" width="12.28515625" bestFit="1" customWidth="1"/>
    <col min="19" max="19" width="46.7109375" bestFit="1" customWidth="1"/>
    <col min="20" max="20" width="27.28515625" customWidth="1"/>
    <col min="24" max="24" width="9.140625" style="312"/>
    <col min="25" max="25" width="15" style="312" bestFit="1" customWidth="1"/>
    <col min="26" max="26" width="12.28515625" style="312" bestFit="1" customWidth="1"/>
    <col min="27" max="27" width="9.140625" style="312"/>
    <col min="28" max="28" width="46.7109375" style="312" bestFit="1" customWidth="1"/>
  </cols>
  <sheetData>
    <row r="1" spans="2:28" ht="15.75" thickBot="1" x14ac:dyDescent="0.3"/>
    <row r="2" spans="2:28" ht="16.5" customHeight="1" thickBot="1" x14ac:dyDescent="0.35">
      <c r="B2" s="195" t="s">
        <v>0</v>
      </c>
      <c r="C2" s="180" t="s">
        <v>1</v>
      </c>
      <c r="D2" s="198" t="s">
        <v>2</v>
      </c>
      <c r="E2" s="198" t="s">
        <v>3</v>
      </c>
      <c r="F2" s="198" t="s">
        <v>4</v>
      </c>
      <c r="G2" s="180" t="s">
        <v>5</v>
      </c>
      <c r="H2" s="172" t="s">
        <v>6</v>
      </c>
      <c r="I2" s="175" t="s">
        <v>111</v>
      </c>
      <c r="J2" s="177" t="s">
        <v>8</v>
      </c>
      <c r="K2" s="177"/>
      <c r="L2" s="177"/>
      <c r="M2" s="1"/>
      <c r="O2" s="69" t="s">
        <v>1</v>
      </c>
      <c r="P2" s="70" t="s">
        <v>5</v>
      </c>
      <c r="Q2" s="70" t="s">
        <v>6</v>
      </c>
      <c r="R2" s="140" t="s">
        <v>8</v>
      </c>
      <c r="S2" s="141" t="s">
        <v>154</v>
      </c>
      <c r="T2" s="66"/>
      <c r="U2" s="71" t="s">
        <v>1</v>
      </c>
      <c r="X2" s="313" t="s">
        <v>1</v>
      </c>
      <c r="Y2" s="314" t="s">
        <v>229</v>
      </c>
      <c r="Z2" s="314" t="s">
        <v>230</v>
      </c>
      <c r="AA2" s="315" t="s">
        <v>241</v>
      </c>
      <c r="AB2" s="315" t="s">
        <v>231</v>
      </c>
    </row>
    <row r="3" spans="2:28" ht="15" customHeight="1" thickTop="1" x14ac:dyDescent="0.3">
      <c r="B3" s="196"/>
      <c r="C3" s="181"/>
      <c r="D3" s="199"/>
      <c r="E3" s="199"/>
      <c r="F3" s="199"/>
      <c r="G3" s="181"/>
      <c r="H3" s="173"/>
      <c r="I3" s="176"/>
      <c r="J3" s="192" t="s">
        <v>18</v>
      </c>
      <c r="K3" s="192" t="s">
        <v>19</v>
      </c>
      <c r="L3" s="192" t="s">
        <v>20</v>
      </c>
      <c r="M3" s="193" t="s">
        <v>21</v>
      </c>
      <c r="O3" s="142" t="s">
        <v>122</v>
      </c>
      <c r="P3" s="158" t="s">
        <v>187</v>
      </c>
      <c r="Q3" s="139" t="s">
        <v>188</v>
      </c>
      <c r="R3" s="137" t="s">
        <v>20</v>
      </c>
      <c r="S3" s="145" t="s">
        <v>209</v>
      </c>
      <c r="U3" s="72" t="s">
        <v>133</v>
      </c>
      <c r="V3" t="s">
        <v>120</v>
      </c>
      <c r="X3" s="286" t="s">
        <v>93</v>
      </c>
      <c r="Y3" s="287" t="s">
        <v>97</v>
      </c>
      <c r="Z3" s="287" t="s">
        <v>91</v>
      </c>
      <c r="AA3" s="316" t="s">
        <v>240</v>
      </c>
      <c r="AB3" s="317" t="s">
        <v>232</v>
      </c>
    </row>
    <row r="4" spans="2:28" ht="15" customHeight="1" x14ac:dyDescent="0.3">
      <c r="B4" s="196"/>
      <c r="C4" s="181"/>
      <c r="D4" s="199"/>
      <c r="E4" s="199"/>
      <c r="F4" s="199"/>
      <c r="G4" s="181"/>
      <c r="H4" s="173"/>
      <c r="I4" s="176"/>
      <c r="J4" s="192"/>
      <c r="K4" s="192"/>
      <c r="L4" s="192"/>
      <c r="M4" s="193"/>
      <c r="O4" s="143"/>
      <c r="P4" s="6"/>
      <c r="Q4" s="6"/>
      <c r="R4" s="138"/>
      <c r="S4" s="144"/>
      <c r="U4" s="73" t="s">
        <v>134</v>
      </c>
      <c r="V4" t="s">
        <v>121</v>
      </c>
      <c r="X4" s="248"/>
      <c r="Y4" s="249" t="s">
        <v>98</v>
      </c>
      <c r="Z4" s="249" t="s">
        <v>90</v>
      </c>
      <c r="AA4" s="254" t="s">
        <v>240</v>
      </c>
      <c r="AB4" s="263"/>
    </row>
    <row r="5" spans="2:28" ht="15" customHeight="1" x14ac:dyDescent="0.3">
      <c r="B5" s="196"/>
      <c r="C5" s="181"/>
      <c r="D5" s="199"/>
      <c r="E5" s="199"/>
      <c r="F5" s="199"/>
      <c r="G5" s="181"/>
      <c r="H5" s="173"/>
      <c r="I5" s="176"/>
      <c r="J5" s="192"/>
      <c r="K5" s="192"/>
      <c r="L5" s="192"/>
      <c r="M5" s="193"/>
      <c r="O5" s="217" t="s">
        <v>93</v>
      </c>
      <c r="P5" s="18" t="s">
        <v>97</v>
      </c>
      <c r="Q5" s="18" t="s">
        <v>91</v>
      </c>
      <c r="R5" s="23" t="s">
        <v>20</v>
      </c>
      <c r="S5" s="218" t="s">
        <v>209</v>
      </c>
      <c r="U5" s="73" t="s">
        <v>135</v>
      </c>
      <c r="V5" t="s">
        <v>122</v>
      </c>
      <c r="X5" s="248"/>
      <c r="Y5" s="249" t="s">
        <v>99</v>
      </c>
      <c r="Z5" s="249" t="s">
        <v>100</v>
      </c>
      <c r="AA5" s="254" t="s">
        <v>240</v>
      </c>
      <c r="AB5" s="263"/>
    </row>
    <row r="6" spans="2:28" ht="17.25" thickBot="1" x14ac:dyDescent="0.35">
      <c r="B6" s="197"/>
      <c r="C6" s="182"/>
      <c r="D6" s="200"/>
      <c r="E6" s="200"/>
      <c r="F6" s="200"/>
      <c r="G6" s="182"/>
      <c r="H6" s="174"/>
      <c r="I6" s="10"/>
      <c r="J6" s="185" t="s">
        <v>46</v>
      </c>
      <c r="K6" s="185"/>
      <c r="L6" s="185"/>
      <c r="M6" s="11"/>
      <c r="O6" s="217"/>
      <c r="P6" s="18" t="s">
        <v>98</v>
      </c>
      <c r="Q6" s="18" t="s">
        <v>90</v>
      </c>
      <c r="R6" s="23" t="s">
        <v>20</v>
      </c>
      <c r="S6" s="218"/>
      <c r="U6" s="73" t="s">
        <v>136</v>
      </c>
      <c r="V6" t="s">
        <v>129</v>
      </c>
      <c r="X6" s="248"/>
      <c r="Y6" s="249" t="s">
        <v>101</v>
      </c>
      <c r="Z6" s="249" t="s">
        <v>102</v>
      </c>
      <c r="AA6" s="254" t="s">
        <v>240</v>
      </c>
      <c r="AB6" s="263"/>
    </row>
    <row r="7" spans="2:28" ht="17.25" thickTop="1" x14ac:dyDescent="0.3">
      <c r="B7" s="21">
        <v>9</v>
      </c>
      <c r="C7" s="163" t="s">
        <v>70</v>
      </c>
      <c r="D7" s="163" t="s">
        <v>71</v>
      </c>
      <c r="E7" s="163" t="s">
        <v>55</v>
      </c>
      <c r="F7" s="163" t="s">
        <v>67</v>
      </c>
      <c r="G7" s="18" t="s">
        <v>72</v>
      </c>
      <c r="H7" s="18" t="s">
        <v>73</v>
      </c>
      <c r="I7" s="22" t="s">
        <v>112</v>
      </c>
      <c r="J7" s="22">
        <v>27</v>
      </c>
      <c r="K7" s="22">
        <v>27</v>
      </c>
      <c r="L7" s="22">
        <v>46</v>
      </c>
      <c r="M7" s="22" t="s">
        <v>24</v>
      </c>
      <c r="O7" s="217"/>
      <c r="P7" s="18" t="s">
        <v>99</v>
      </c>
      <c r="Q7" s="18" t="s">
        <v>100</v>
      </c>
      <c r="R7" s="23" t="s">
        <v>20</v>
      </c>
      <c r="S7" s="218"/>
      <c r="U7" s="73" t="s">
        <v>137</v>
      </c>
      <c r="V7" t="s">
        <v>53</v>
      </c>
      <c r="X7" s="292"/>
      <c r="Y7" s="293" t="s">
        <v>103</v>
      </c>
      <c r="Z7" s="293" t="s">
        <v>100</v>
      </c>
      <c r="AA7" s="298" t="s">
        <v>240</v>
      </c>
      <c r="AB7" s="307"/>
    </row>
    <row r="8" spans="2:28" ht="16.5" x14ac:dyDescent="0.3">
      <c r="B8" s="21">
        <f>B7+1</f>
        <v>10</v>
      </c>
      <c r="C8" s="163"/>
      <c r="D8" s="163"/>
      <c r="E8" s="163"/>
      <c r="F8" s="163"/>
      <c r="G8" s="18" t="s">
        <v>74</v>
      </c>
      <c r="H8" s="18" t="s">
        <v>75</v>
      </c>
      <c r="I8" s="22" t="s">
        <v>113</v>
      </c>
      <c r="J8" s="22">
        <v>23</v>
      </c>
      <c r="K8" s="22">
        <v>27</v>
      </c>
      <c r="L8" s="22">
        <v>50</v>
      </c>
      <c r="M8" s="22" t="s">
        <v>24</v>
      </c>
      <c r="O8" s="217"/>
      <c r="P8" s="18" t="s">
        <v>101</v>
      </c>
      <c r="Q8" s="18" t="s">
        <v>102</v>
      </c>
      <c r="R8" s="23" t="s">
        <v>20</v>
      </c>
      <c r="S8" s="218"/>
      <c r="U8" s="73" t="s">
        <v>138</v>
      </c>
      <c r="V8" t="s">
        <v>66</v>
      </c>
      <c r="X8" s="254"/>
      <c r="Y8" s="249"/>
      <c r="Z8" s="249"/>
      <c r="AA8" s="254"/>
      <c r="AB8" s="254"/>
    </row>
    <row r="9" spans="2:28" ht="16.5" x14ac:dyDescent="0.3">
      <c r="B9" s="2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O9" s="217"/>
      <c r="P9" s="18" t="s">
        <v>103</v>
      </c>
      <c r="Q9" s="18" t="s">
        <v>100</v>
      </c>
      <c r="R9" s="23" t="s">
        <v>20</v>
      </c>
      <c r="S9" s="218"/>
      <c r="U9" s="73" t="s">
        <v>139</v>
      </c>
      <c r="V9" t="s">
        <v>140</v>
      </c>
      <c r="X9" s="248" t="s">
        <v>105</v>
      </c>
      <c r="Y9" s="249" t="s">
        <v>68</v>
      </c>
      <c r="Z9" s="249" t="s">
        <v>79</v>
      </c>
      <c r="AA9" s="254" t="s">
        <v>240</v>
      </c>
      <c r="AB9" s="318" t="s">
        <v>232</v>
      </c>
    </row>
    <row r="10" spans="2:28" ht="16.5" x14ac:dyDescent="0.3">
      <c r="B10" s="21">
        <v>11</v>
      </c>
      <c r="C10" s="163" t="s">
        <v>76</v>
      </c>
      <c r="D10" s="163" t="s">
        <v>54</v>
      </c>
      <c r="E10" s="163" t="s">
        <v>55</v>
      </c>
      <c r="F10" s="163" t="s">
        <v>77</v>
      </c>
      <c r="G10" s="22" t="s">
        <v>78</v>
      </c>
      <c r="H10" s="37" t="s">
        <v>79</v>
      </c>
      <c r="I10" s="22" t="s">
        <v>112</v>
      </c>
      <c r="J10" s="23">
        <v>15</v>
      </c>
      <c r="K10" s="23">
        <v>36</v>
      </c>
      <c r="L10" s="23">
        <v>49</v>
      </c>
      <c r="M10" s="23" t="s">
        <v>24</v>
      </c>
      <c r="O10" s="21"/>
      <c r="P10" s="18"/>
      <c r="Q10" s="18"/>
      <c r="R10" s="23"/>
      <c r="S10" s="31"/>
      <c r="U10" s="73" t="s">
        <v>141</v>
      </c>
      <c r="V10" t="s">
        <v>93</v>
      </c>
      <c r="X10" s="248"/>
      <c r="Y10" s="249" t="s">
        <v>108</v>
      </c>
      <c r="Z10" s="249" t="s">
        <v>81</v>
      </c>
      <c r="AA10" s="254" t="s">
        <v>240</v>
      </c>
      <c r="AB10" s="263"/>
    </row>
    <row r="11" spans="2:28" ht="16.5" x14ac:dyDescent="0.3">
      <c r="B11" s="21">
        <f>B10+1</f>
        <v>12</v>
      </c>
      <c r="C11" s="163"/>
      <c r="D11" s="163"/>
      <c r="E11" s="163"/>
      <c r="F11" s="163"/>
      <c r="G11" s="22" t="s">
        <v>80</v>
      </c>
      <c r="H11" s="37" t="s">
        <v>81</v>
      </c>
      <c r="I11" s="22" t="s">
        <v>113</v>
      </c>
      <c r="J11" s="23">
        <v>14</v>
      </c>
      <c r="K11" s="23">
        <v>30</v>
      </c>
      <c r="L11" s="23">
        <v>56</v>
      </c>
      <c r="M11" s="23" t="s">
        <v>24</v>
      </c>
      <c r="O11" s="217" t="s">
        <v>105</v>
      </c>
      <c r="P11" s="18" t="s">
        <v>68</v>
      </c>
      <c r="Q11" s="18" t="s">
        <v>79</v>
      </c>
      <c r="R11" s="23" t="s">
        <v>20</v>
      </c>
      <c r="S11" s="218" t="s">
        <v>209</v>
      </c>
      <c r="U11" s="73" t="s">
        <v>142</v>
      </c>
      <c r="V11" t="s">
        <v>105</v>
      </c>
      <c r="X11" s="248"/>
      <c r="Y11" s="249" t="s">
        <v>109</v>
      </c>
      <c r="Z11" s="249" t="s">
        <v>69</v>
      </c>
      <c r="AA11" s="254" t="s">
        <v>240</v>
      </c>
      <c r="AB11" s="263"/>
    </row>
    <row r="12" spans="2:28" ht="16.5" x14ac:dyDescent="0.3">
      <c r="B12" s="21">
        <f>B11+1</f>
        <v>13</v>
      </c>
      <c r="C12" s="163"/>
      <c r="D12" s="163"/>
      <c r="E12" s="163"/>
      <c r="F12" s="163"/>
      <c r="G12" s="22" t="s">
        <v>82</v>
      </c>
      <c r="H12" s="37" t="s">
        <v>83</v>
      </c>
      <c r="I12" s="22" t="s">
        <v>114</v>
      </c>
      <c r="J12" s="23">
        <v>14</v>
      </c>
      <c r="K12" s="23">
        <v>36</v>
      </c>
      <c r="L12" s="23">
        <v>50</v>
      </c>
      <c r="M12" s="23" t="s">
        <v>24</v>
      </c>
      <c r="O12" s="217"/>
      <c r="P12" s="18" t="s">
        <v>108</v>
      </c>
      <c r="Q12" s="18" t="s">
        <v>81</v>
      </c>
      <c r="R12" s="23" t="s">
        <v>20</v>
      </c>
      <c r="S12" s="218"/>
      <c r="U12" s="73" t="s">
        <v>143</v>
      </c>
      <c r="V12" t="s">
        <v>85</v>
      </c>
      <c r="X12" s="292"/>
      <c r="Y12" s="293" t="s">
        <v>110</v>
      </c>
      <c r="Z12" s="293" t="s">
        <v>69</v>
      </c>
      <c r="AA12" s="298" t="s">
        <v>240</v>
      </c>
      <c r="AB12" s="307"/>
    </row>
    <row r="13" spans="2:28" ht="16.5" x14ac:dyDescent="0.3">
      <c r="B13" s="21">
        <f>B12+1</f>
        <v>14</v>
      </c>
      <c r="C13" s="163"/>
      <c r="D13" s="163"/>
      <c r="E13" s="163"/>
      <c r="F13" s="163"/>
      <c r="G13" s="22" t="s">
        <v>84</v>
      </c>
      <c r="H13" s="37" t="s">
        <v>83</v>
      </c>
      <c r="I13" s="22" t="s">
        <v>115</v>
      </c>
      <c r="J13" s="23">
        <v>21</v>
      </c>
      <c r="K13" s="23">
        <v>35</v>
      </c>
      <c r="L13" s="23">
        <v>44</v>
      </c>
      <c r="M13" s="23" t="s">
        <v>24</v>
      </c>
      <c r="O13" s="217"/>
      <c r="P13" s="18" t="s">
        <v>109</v>
      </c>
      <c r="Q13" s="18" t="s">
        <v>69</v>
      </c>
      <c r="R13" s="23" t="s">
        <v>20</v>
      </c>
      <c r="S13" s="218"/>
      <c r="U13" s="73" t="s">
        <v>144</v>
      </c>
      <c r="V13" t="s">
        <v>70</v>
      </c>
      <c r="X13" s="250"/>
      <c r="Y13" s="250"/>
      <c r="Z13" s="250"/>
      <c r="AA13" s="254"/>
      <c r="AB13" s="254"/>
    </row>
    <row r="14" spans="2:28" ht="16.5" x14ac:dyDescent="0.3">
      <c r="B14" s="21"/>
      <c r="C14" s="22"/>
      <c r="D14" s="22"/>
      <c r="E14" s="22"/>
      <c r="F14" s="22"/>
      <c r="G14" s="22"/>
      <c r="H14" s="22"/>
      <c r="I14" s="22"/>
      <c r="J14" s="23"/>
      <c r="K14" s="23"/>
      <c r="L14" s="23"/>
      <c r="M14" s="23"/>
      <c r="O14" s="217"/>
      <c r="P14" s="18" t="s">
        <v>110</v>
      </c>
      <c r="Q14" s="18" t="s">
        <v>69</v>
      </c>
      <c r="R14" s="23" t="s">
        <v>20</v>
      </c>
      <c r="S14" s="218"/>
      <c r="U14" s="73" t="s">
        <v>145</v>
      </c>
      <c r="V14" t="s">
        <v>124</v>
      </c>
      <c r="X14" s="248" t="s">
        <v>85</v>
      </c>
      <c r="Y14" s="249" t="s">
        <v>78</v>
      </c>
      <c r="Z14" s="249" t="s">
        <v>89</v>
      </c>
      <c r="AA14" s="254" t="s">
        <v>240</v>
      </c>
      <c r="AB14" s="318" t="s">
        <v>232</v>
      </c>
    </row>
    <row r="15" spans="2:28" ht="16.5" x14ac:dyDescent="0.3">
      <c r="B15" s="21">
        <v>15</v>
      </c>
      <c r="C15" s="164" t="s">
        <v>85</v>
      </c>
      <c r="D15" s="163" t="s">
        <v>86</v>
      </c>
      <c r="E15" s="170" t="s">
        <v>87</v>
      </c>
      <c r="F15" s="168" t="s">
        <v>88</v>
      </c>
      <c r="G15" s="18" t="s">
        <v>78</v>
      </c>
      <c r="H15" s="18" t="s">
        <v>89</v>
      </c>
      <c r="I15" s="22" t="s">
        <v>116</v>
      </c>
      <c r="J15" s="38">
        <v>28</v>
      </c>
      <c r="K15" s="38">
        <v>25</v>
      </c>
      <c r="L15" s="38">
        <v>47</v>
      </c>
      <c r="M15" s="38" t="s">
        <v>24</v>
      </c>
      <c r="O15" s="68"/>
      <c r="P15" s="22"/>
      <c r="Q15" s="22"/>
      <c r="R15" s="23"/>
      <c r="S15" s="31"/>
      <c r="U15" s="73" t="s">
        <v>146</v>
      </c>
      <c r="V15" t="s">
        <v>130</v>
      </c>
      <c r="X15" s="248"/>
      <c r="Y15" s="249" t="s">
        <v>80</v>
      </c>
      <c r="Z15" s="249" t="s">
        <v>90</v>
      </c>
      <c r="AA15" s="254" t="s">
        <v>240</v>
      </c>
      <c r="AB15" s="263"/>
    </row>
    <row r="16" spans="2:28" ht="16.5" x14ac:dyDescent="0.3">
      <c r="B16" s="21">
        <f>B15+1</f>
        <v>16</v>
      </c>
      <c r="C16" s="164"/>
      <c r="D16" s="163"/>
      <c r="E16" s="170"/>
      <c r="F16" s="168"/>
      <c r="G16" s="18" t="s">
        <v>80</v>
      </c>
      <c r="H16" s="18" t="s">
        <v>90</v>
      </c>
      <c r="I16" s="22" t="s">
        <v>113</v>
      </c>
      <c r="J16" s="38">
        <v>26</v>
      </c>
      <c r="K16" s="38">
        <v>18</v>
      </c>
      <c r="L16" s="38">
        <v>56</v>
      </c>
      <c r="M16" s="38" t="s">
        <v>24</v>
      </c>
      <c r="O16" s="217" t="s">
        <v>85</v>
      </c>
      <c r="P16" s="18" t="s">
        <v>78</v>
      </c>
      <c r="Q16" s="18" t="s">
        <v>89</v>
      </c>
      <c r="R16" s="23" t="s">
        <v>20</v>
      </c>
      <c r="S16" s="218" t="s">
        <v>209</v>
      </c>
      <c r="U16" s="73" t="s">
        <v>147</v>
      </c>
      <c r="V16" t="s">
        <v>131</v>
      </c>
      <c r="X16" s="248"/>
      <c r="Y16" s="249" t="s">
        <v>82</v>
      </c>
      <c r="Z16" s="249" t="s">
        <v>91</v>
      </c>
      <c r="AA16" s="254" t="s">
        <v>240</v>
      </c>
      <c r="AB16" s="263"/>
    </row>
    <row r="17" spans="2:28" ht="16.5" x14ac:dyDescent="0.3">
      <c r="B17" s="21">
        <f>B16+1</f>
        <v>17</v>
      </c>
      <c r="C17" s="164"/>
      <c r="D17" s="163"/>
      <c r="E17" s="170"/>
      <c r="F17" s="168"/>
      <c r="G17" s="18" t="s">
        <v>82</v>
      </c>
      <c r="H17" s="18" t="s">
        <v>91</v>
      </c>
      <c r="I17" s="22" t="s">
        <v>114</v>
      </c>
      <c r="J17" s="38">
        <v>33</v>
      </c>
      <c r="K17" s="38">
        <v>12</v>
      </c>
      <c r="L17" s="38">
        <v>55</v>
      </c>
      <c r="M17" s="38" t="s">
        <v>24</v>
      </c>
      <c r="O17" s="217"/>
      <c r="P17" s="18" t="s">
        <v>80</v>
      </c>
      <c r="Q17" s="18" t="s">
        <v>90</v>
      </c>
      <c r="R17" s="23" t="s">
        <v>20</v>
      </c>
      <c r="S17" s="218"/>
      <c r="U17" s="73" t="s">
        <v>148</v>
      </c>
      <c r="V17" t="s">
        <v>76</v>
      </c>
      <c r="X17" s="248"/>
      <c r="Y17" s="249" t="s">
        <v>84</v>
      </c>
      <c r="Z17" s="249" t="s">
        <v>92</v>
      </c>
      <c r="AA17" s="254" t="s">
        <v>240</v>
      </c>
      <c r="AB17" s="263"/>
    </row>
    <row r="18" spans="2:28" ht="17.25" thickBot="1" x14ac:dyDescent="0.35">
      <c r="B18" s="21">
        <f>B17+1</f>
        <v>18</v>
      </c>
      <c r="C18" s="164"/>
      <c r="D18" s="163"/>
      <c r="E18" s="170"/>
      <c r="F18" s="168"/>
      <c r="G18" s="18" t="s">
        <v>84</v>
      </c>
      <c r="H18" s="18" t="s">
        <v>92</v>
      </c>
      <c r="I18" s="22" t="s">
        <v>115</v>
      </c>
      <c r="J18" s="38">
        <v>33</v>
      </c>
      <c r="K18" s="38">
        <v>16</v>
      </c>
      <c r="L18" s="38">
        <v>51</v>
      </c>
      <c r="M18" s="38" t="s">
        <v>24</v>
      </c>
      <c r="O18" s="217"/>
      <c r="P18" s="18" t="s">
        <v>82</v>
      </c>
      <c r="Q18" s="18" t="s">
        <v>91</v>
      </c>
      <c r="R18" s="23" t="s">
        <v>20</v>
      </c>
      <c r="S18" s="218"/>
      <c r="U18" s="76" t="s">
        <v>149</v>
      </c>
      <c r="V18" t="s">
        <v>150</v>
      </c>
      <c r="X18" s="254"/>
      <c r="Y18" s="249"/>
      <c r="Z18" s="249"/>
      <c r="AA18" s="254"/>
      <c r="AB18" s="254"/>
    </row>
    <row r="19" spans="2:28" ht="16.5" x14ac:dyDescent="0.3">
      <c r="B19" s="21"/>
      <c r="C19" s="23"/>
      <c r="D19" s="23"/>
      <c r="E19" s="23"/>
      <c r="F19" s="23"/>
      <c r="G19" s="18"/>
      <c r="H19" s="18"/>
      <c r="I19" s="22"/>
      <c r="J19" s="23"/>
      <c r="K19" s="23"/>
      <c r="L19" s="23"/>
      <c r="M19" s="23"/>
      <c r="O19" s="217"/>
      <c r="P19" s="18" t="s">
        <v>84</v>
      </c>
      <c r="Q19" s="18" t="s">
        <v>92</v>
      </c>
      <c r="R19" s="23" t="s">
        <v>20</v>
      </c>
      <c r="S19" s="218"/>
      <c r="X19" s="263" t="s">
        <v>70</v>
      </c>
      <c r="Y19" s="249" t="s">
        <v>72</v>
      </c>
      <c r="Z19" s="249" t="s">
        <v>73</v>
      </c>
      <c r="AA19" s="254" t="s">
        <v>240</v>
      </c>
      <c r="AB19" s="318" t="s">
        <v>233</v>
      </c>
    </row>
    <row r="20" spans="2:28" ht="16.5" x14ac:dyDescent="0.3">
      <c r="B20" s="21">
        <v>19</v>
      </c>
      <c r="C20" s="164" t="s">
        <v>93</v>
      </c>
      <c r="D20" s="163" t="s">
        <v>94</v>
      </c>
      <c r="E20" s="163" t="s">
        <v>95</v>
      </c>
      <c r="F20" s="163" t="s">
        <v>96</v>
      </c>
      <c r="G20" s="18" t="s">
        <v>97</v>
      </c>
      <c r="H20" s="18" t="s">
        <v>91</v>
      </c>
      <c r="I20" s="22" t="s">
        <v>116</v>
      </c>
      <c r="J20" s="22">
        <v>14</v>
      </c>
      <c r="K20" s="22">
        <v>23</v>
      </c>
      <c r="L20" s="22">
        <v>63</v>
      </c>
      <c r="M20" s="22" t="s">
        <v>24</v>
      </c>
      <c r="O20" s="21"/>
      <c r="P20" s="18"/>
      <c r="Q20" s="18"/>
      <c r="R20" s="23"/>
      <c r="S20" s="31"/>
      <c r="X20" s="307"/>
      <c r="Y20" s="293" t="s">
        <v>74</v>
      </c>
      <c r="Z20" s="293" t="s">
        <v>75</v>
      </c>
      <c r="AA20" s="298" t="s">
        <v>240</v>
      </c>
      <c r="AB20" s="307"/>
    </row>
    <row r="21" spans="2:28" ht="16.5" x14ac:dyDescent="0.3">
      <c r="B21" s="21">
        <f>B20+1</f>
        <v>20</v>
      </c>
      <c r="C21" s="164"/>
      <c r="D21" s="163"/>
      <c r="E21" s="163"/>
      <c r="F21" s="163"/>
      <c r="G21" s="18" t="s">
        <v>98</v>
      </c>
      <c r="H21" s="18" t="s">
        <v>90</v>
      </c>
      <c r="I21" s="22" t="s">
        <v>113</v>
      </c>
      <c r="J21" s="22">
        <v>8</v>
      </c>
      <c r="K21" s="22">
        <v>20</v>
      </c>
      <c r="L21" s="22">
        <v>72</v>
      </c>
      <c r="M21" s="22" t="s">
        <v>24</v>
      </c>
      <c r="O21" s="215" t="s">
        <v>70</v>
      </c>
      <c r="P21" s="18" t="s">
        <v>72</v>
      </c>
      <c r="Q21" s="18" t="s">
        <v>73</v>
      </c>
      <c r="R21" s="23" t="s">
        <v>20</v>
      </c>
      <c r="S21" s="218" t="s">
        <v>210</v>
      </c>
      <c r="X21" s="254"/>
      <c r="Y21" s="254"/>
      <c r="Z21" s="254"/>
      <c r="AA21" s="254"/>
      <c r="AB21" s="254"/>
    </row>
    <row r="22" spans="2:28" ht="16.5" x14ac:dyDescent="0.3">
      <c r="B22" s="21">
        <f>B21+1</f>
        <v>21</v>
      </c>
      <c r="C22" s="164"/>
      <c r="D22" s="163"/>
      <c r="E22" s="163"/>
      <c r="F22" s="163"/>
      <c r="G22" s="18" t="s">
        <v>99</v>
      </c>
      <c r="H22" s="18" t="s">
        <v>100</v>
      </c>
      <c r="I22" s="22" t="s">
        <v>114</v>
      </c>
      <c r="J22" s="22">
        <v>7</v>
      </c>
      <c r="K22" s="22">
        <v>25</v>
      </c>
      <c r="L22" s="22">
        <v>68</v>
      </c>
      <c r="M22" s="22" t="s">
        <v>24</v>
      </c>
      <c r="O22" s="215"/>
      <c r="P22" s="18" t="s">
        <v>74</v>
      </c>
      <c r="Q22" s="18" t="s">
        <v>75</v>
      </c>
      <c r="R22" s="23" t="s">
        <v>20</v>
      </c>
      <c r="S22" s="218"/>
      <c r="X22" s="263" t="s">
        <v>76</v>
      </c>
      <c r="Y22" s="250" t="s">
        <v>78</v>
      </c>
      <c r="Z22" s="319" t="s">
        <v>79</v>
      </c>
      <c r="AA22" s="254" t="s">
        <v>240</v>
      </c>
      <c r="AB22" s="318" t="s">
        <v>232</v>
      </c>
    </row>
    <row r="23" spans="2:28" ht="16.5" x14ac:dyDescent="0.3">
      <c r="B23" s="21">
        <f>B22+1</f>
        <v>22</v>
      </c>
      <c r="C23" s="164"/>
      <c r="D23" s="163"/>
      <c r="E23" s="163"/>
      <c r="F23" s="163"/>
      <c r="G23" s="18" t="s">
        <v>101</v>
      </c>
      <c r="H23" s="18" t="s">
        <v>102</v>
      </c>
      <c r="I23" s="22" t="s">
        <v>115</v>
      </c>
      <c r="J23" s="22">
        <v>8</v>
      </c>
      <c r="K23" s="22">
        <v>29</v>
      </c>
      <c r="L23" s="22">
        <v>63</v>
      </c>
      <c r="M23" s="22" t="s">
        <v>24</v>
      </c>
      <c r="O23" s="21"/>
      <c r="P23" s="23"/>
      <c r="Q23" s="23"/>
      <c r="R23" s="23"/>
      <c r="S23" s="31"/>
      <c r="X23" s="263"/>
      <c r="Y23" s="250" t="s">
        <v>80</v>
      </c>
      <c r="Z23" s="319" t="s">
        <v>81</v>
      </c>
      <c r="AA23" s="254" t="s">
        <v>240</v>
      </c>
      <c r="AB23" s="263"/>
    </row>
    <row r="24" spans="2:28" ht="16.5" x14ac:dyDescent="0.3">
      <c r="B24" s="21">
        <f>B23+1</f>
        <v>23</v>
      </c>
      <c r="C24" s="164"/>
      <c r="D24" s="163"/>
      <c r="E24" s="163"/>
      <c r="F24" s="163"/>
      <c r="G24" s="18" t="s">
        <v>103</v>
      </c>
      <c r="H24" s="18" t="s">
        <v>100</v>
      </c>
      <c r="I24" s="22" t="s">
        <v>117</v>
      </c>
      <c r="J24" s="22">
        <v>8</v>
      </c>
      <c r="K24" s="22">
        <v>24</v>
      </c>
      <c r="L24" s="22">
        <v>68</v>
      </c>
      <c r="M24" s="22" t="s">
        <v>24</v>
      </c>
      <c r="O24" s="215" t="s">
        <v>76</v>
      </c>
      <c r="P24" s="22" t="s">
        <v>78</v>
      </c>
      <c r="Q24" s="65" t="s">
        <v>79</v>
      </c>
      <c r="R24" s="23" t="s">
        <v>20</v>
      </c>
      <c r="S24" s="218" t="s">
        <v>209</v>
      </c>
      <c r="X24" s="263"/>
      <c r="Y24" s="250" t="s">
        <v>82</v>
      </c>
      <c r="Z24" s="319" t="s">
        <v>83</v>
      </c>
      <c r="AA24" s="254" t="s">
        <v>240</v>
      </c>
      <c r="AB24" s="263"/>
    </row>
    <row r="25" spans="2:28" ht="16.5" x14ac:dyDescent="0.3">
      <c r="B25" s="21"/>
      <c r="C25" s="23"/>
      <c r="D25" s="23"/>
      <c r="E25" s="23"/>
      <c r="F25" s="23"/>
      <c r="G25" s="18"/>
      <c r="H25" s="18"/>
      <c r="I25" s="23"/>
      <c r="J25" s="23"/>
      <c r="K25" s="23"/>
      <c r="L25" s="23"/>
      <c r="M25" s="23"/>
      <c r="O25" s="215"/>
      <c r="P25" s="22" t="s">
        <v>80</v>
      </c>
      <c r="Q25" s="65" t="s">
        <v>81</v>
      </c>
      <c r="R25" s="23" t="s">
        <v>20</v>
      </c>
      <c r="S25" s="218"/>
      <c r="X25" s="307"/>
      <c r="Y25" s="294" t="s">
        <v>84</v>
      </c>
      <c r="Z25" s="320" t="s">
        <v>83</v>
      </c>
      <c r="AA25" s="298" t="s">
        <v>240</v>
      </c>
      <c r="AB25" s="307"/>
    </row>
    <row r="26" spans="2:28" ht="16.5" x14ac:dyDescent="0.3">
      <c r="B26" s="21">
        <v>24</v>
      </c>
      <c r="C26" s="164" t="s">
        <v>105</v>
      </c>
      <c r="D26" s="163" t="s">
        <v>94</v>
      </c>
      <c r="E26" s="163" t="s">
        <v>106</v>
      </c>
      <c r="F26" s="167" t="s">
        <v>107</v>
      </c>
      <c r="G26" s="18" t="s">
        <v>68</v>
      </c>
      <c r="H26" s="18" t="s">
        <v>79</v>
      </c>
      <c r="I26" s="22" t="s">
        <v>112</v>
      </c>
      <c r="J26" s="38">
        <v>4</v>
      </c>
      <c r="K26" s="38">
        <v>13</v>
      </c>
      <c r="L26" s="38">
        <v>83</v>
      </c>
      <c r="M26" s="38" t="s">
        <v>24</v>
      </c>
      <c r="O26" s="215"/>
      <c r="P26" s="22" t="s">
        <v>82</v>
      </c>
      <c r="Q26" s="65" t="s">
        <v>83</v>
      </c>
      <c r="R26" s="23" t="s">
        <v>20</v>
      </c>
      <c r="S26" s="218"/>
    </row>
    <row r="27" spans="2:28" ht="17.25" thickBot="1" x14ac:dyDescent="0.35">
      <c r="B27" s="21">
        <f>B26+1</f>
        <v>25</v>
      </c>
      <c r="C27" s="164"/>
      <c r="D27" s="163"/>
      <c r="E27" s="163"/>
      <c r="F27" s="168"/>
      <c r="G27" s="18" t="s">
        <v>108</v>
      </c>
      <c r="H27" s="18" t="s">
        <v>81</v>
      </c>
      <c r="I27" s="22" t="s">
        <v>113</v>
      </c>
      <c r="J27" s="38">
        <v>3</v>
      </c>
      <c r="K27" s="38">
        <v>2</v>
      </c>
      <c r="L27" s="38">
        <v>95</v>
      </c>
      <c r="M27" s="38" t="s">
        <v>24</v>
      </c>
      <c r="O27" s="216"/>
      <c r="P27" s="52" t="s">
        <v>84</v>
      </c>
      <c r="Q27" s="75" t="s">
        <v>83</v>
      </c>
      <c r="R27" s="78" t="s">
        <v>20</v>
      </c>
      <c r="S27" s="219"/>
    </row>
    <row r="28" spans="2:28" ht="16.5" x14ac:dyDescent="0.3">
      <c r="B28" s="21">
        <f>B27+1</f>
        <v>26</v>
      </c>
      <c r="C28" s="164"/>
      <c r="D28" s="163"/>
      <c r="E28" s="163"/>
      <c r="F28" s="168"/>
      <c r="G28" s="18" t="s">
        <v>109</v>
      </c>
      <c r="H28" s="18" t="s">
        <v>69</v>
      </c>
      <c r="I28" s="22" t="s">
        <v>114</v>
      </c>
      <c r="J28" s="38">
        <v>3</v>
      </c>
      <c r="K28" s="38">
        <v>3</v>
      </c>
      <c r="L28" s="38">
        <v>94</v>
      </c>
      <c r="M28" s="38" t="s">
        <v>24</v>
      </c>
    </row>
    <row r="29" spans="2:28" ht="17.25" thickBot="1" x14ac:dyDescent="0.35">
      <c r="B29" s="50">
        <f>B28+1</f>
        <v>27</v>
      </c>
      <c r="C29" s="165"/>
      <c r="D29" s="166"/>
      <c r="E29" s="166"/>
      <c r="F29" s="169"/>
      <c r="G29" s="51" t="s">
        <v>110</v>
      </c>
      <c r="H29" s="18" t="s">
        <v>69</v>
      </c>
      <c r="I29" s="52" t="s">
        <v>115</v>
      </c>
      <c r="J29" s="53">
        <v>4</v>
      </c>
      <c r="K29" s="53">
        <v>3</v>
      </c>
      <c r="L29" s="53">
        <v>93</v>
      </c>
      <c r="M29" s="53" t="s">
        <v>24</v>
      </c>
    </row>
  </sheetData>
  <mergeCells count="54">
    <mergeCell ref="X22:X25"/>
    <mergeCell ref="AB22:AB25"/>
    <mergeCell ref="X9:X12"/>
    <mergeCell ref="AB9:AB12"/>
    <mergeCell ref="X14:X17"/>
    <mergeCell ref="AB14:AB17"/>
    <mergeCell ref="X19:X20"/>
    <mergeCell ref="AB19:AB20"/>
    <mergeCell ref="O5:O9"/>
    <mergeCell ref="S5:S9"/>
    <mergeCell ref="X3:X7"/>
    <mergeCell ref="AB3:AB7"/>
    <mergeCell ref="B2:B6"/>
    <mergeCell ref="C2:C6"/>
    <mergeCell ref="D2:D6"/>
    <mergeCell ref="E2:E6"/>
    <mergeCell ref="F2:F6"/>
    <mergeCell ref="M3:M5"/>
    <mergeCell ref="J6:L6"/>
    <mergeCell ref="C7:C8"/>
    <mergeCell ref="D7:D8"/>
    <mergeCell ref="E7:E8"/>
    <mergeCell ref="F7:F8"/>
    <mergeCell ref="H2:H6"/>
    <mergeCell ref="I2:I5"/>
    <mergeCell ref="J2:L2"/>
    <mergeCell ref="J3:J5"/>
    <mergeCell ref="K3:K5"/>
    <mergeCell ref="L3:L5"/>
    <mergeCell ref="G2:G6"/>
    <mergeCell ref="C10:C13"/>
    <mergeCell ref="D10:D13"/>
    <mergeCell ref="E10:E13"/>
    <mergeCell ref="F10:F13"/>
    <mergeCell ref="C15:C18"/>
    <mergeCell ref="D15:D18"/>
    <mergeCell ref="E15:E18"/>
    <mergeCell ref="F15:F18"/>
    <mergeCell ref="C20:C24"/>
    <mergeCell ref="D20:D24"/>
    <mergeCell ref="E20:E24"/>
    <mergeCell ref="F20:F24"/>
    <mergeCell ref="C26:C29"/>
    <mergeCell ref="D26:D29"/>
    <mergeCell ref="E26:E29"/>
    <mergeCell ref="F26:F29"/>
    <mergeCell ref="S24:S27"/>
    <mergeCell ref="O11:O14"/>
    <mergeCell ref="O24:O27"/>
    <mergeCell ref="O16:O19"/>
    <mergeCell ref="O21:O22"/>
    <mergeCell ref="S11:S14"/>
    <mergeCell ref="S16:S19"/>
    <mergeCell ref="S21:S2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workbookViewId="0">
      <selection activeCell="B13" sqref="B13:E18"/>
    </sheetView>
  </sheetViews>
  <sheetFormatPr defaultRowHeight="15" x14ac:dyDescent="0.25"/>
  <cols>
    <col min="2" max="2" width="8" customWidth="1"/>
    <col min="3" max="3" width="21.85546875" customWidth="1"/>
    <col min="4" max="4" width="26.85546875" customWidth="1"/>
    <col min="5" max="5" width="48.5703125" customWidth="1"/>
  </cols>
  <sheetData>
    <row r="1" spans="2:5" ht="15.75" thickBot="1" x14ac:dyDescent="0.3"/>
    <row r="2" spans="2:5" ht="15.75" thickBot="1" x14ac:dyDescent="0.3">
      <c r="B2" s="146" t="s">
        <v>1</v>
      </c>
      <c r="C2" s="147" t="s">
        <v>118</v>
      </c>
      <c r="D2" s="147" t="s">
        <v>3</v>
      </c>
      <c r="E2" s="148" t="s">
        <v>119</v>
      </c>
    </row>
    <row r="3" spans="2:5" ht="15.75" thickTop="1" x14ac:dyDescent="0.25">
      <c r="B3" s="149" t="s">
        <v>122</v>
      </c>
      <c r="C3" s="150" t="s">
        <v>211</v>
      </c>
      <c r="D3" s="150" t="s">
        <v>55</v>
      </c>
      <c r="E3" s="151" t="s">
        <v>212</v>
      </c>
    </row>
    <row r="4" spans="2:5" x14ac:dyDescent="0.25">
      <c r="B4" s="152" t="s">
        <v>93</v>
      </c>
      <c r="C4" s="153" t="s">
        <v>132</v>
      </c>
      <c r="D4" s="153" t="s">
        <v>95</v>
      </c>
      <c r="E4" s="154" t="s">
        <v>213</v>
      </c>
    </row>
    <row r="5" spans="2:5" x14ac:dyDescent="0.25">
      <c r="B5" s="152" t="s">
        <v>105</v>
      </c>
      <c r="C5" s="153" t="s">
        <v>125</v>
      </c>
      <c r="D5" s="153" t="s">
        <v>106</v>
      </c>
      <c r="E5" s="154" t="s">
        <v>214</v>
      </c>
    </row>
    <row r="6" spans="2:5" x14ac:dyDescent="0.25">
      <c r="B6" s="152" t="s">
        <v>85</v>
      </c>
      <c r="C6" s="153" t="s">
        <v>127</v>
      </c>
      <c r="D6" s="153" t="s">
        <v>128</v>
      </c>
      <c r="E6" s="154" t="s">
        <v>215</v>
      </c>
    </row>
    <row r="7" spans="2:5" x14ac:dyDescent="0.25">
      <c r="B7" s="152" t="s">
        <v>70</v>
      </c>
      <c r="C7" s="153" t="s">
        <v>123</v>
      </c>
      <c r="D7" s="153" t="s">
        <v>55</v>
      </c>
      <c r="E7" s="154" t="s">
        <v>216</v>
      </c>
    </row>
    <row r="8" spans="2:5" ht="15.75" thickBot="1" x14ac:dyDescent="0.3">
      <c r="B8" s="155" t="s">
        <v>76</v>
      </c>
      <c r="C8" s="156" t="s">
        <v>126</v>
      </c>
      <c r="D8" s="156" t="s">
        <v>55</v>
      </c>
      <c r="E8" s="157" t="s">
        <v>217</v>
      </c>
    </row>
    <row r="12" spans="2:5" ht="15.75" thickBot="1" x14ac:dyDescent="0.3"/>
    <row r="13" spans="2:5" ht="15.75" thickBot="1" x14ac:dyDescent="0.3">
      <c r="B13" s="239" t="s">
        <v>276</v>
      </c>
      <c r="C13" s="240" t="s">
        <v>277</v>
      </c>
      <c r="D13" s="240" t="s">
        <v>234</v>
      </c>
      <c r="E13" s="240" t="s">
        <v>239</v>
      </c>
    </row>
    <row r="14" spans="2:5" ht="16.5" thickTop="1" thickBot="1" x14ac:dyDescent="0.3">
      <c r="B14" s="241" t="s">
        <v>93</v>
      </c>
      <c r="C14" s="242" t="s">
        <v>275</v>
      </c>
      <c r="D14" s="242" t="s">
        <v>235</v>
      </c>
      <c r="E14" s="242" t="s">
        <v>269</v>
      </c>
    </row>
    <row r="15" spans="2:5" ht="15.75" thickBot="1" x14ac:dyDescent="0.3">
      <c r="B15" s="241" t="s">
        <v>105</v>
      </c>
      <c r="C15" s="242" t="s">
        <v>273</v>
      </c>
      <c r="D15" s="242" t="s">
        <v>236</v>
      </c>
      <c r="E15" s="242" t="s">
        <v>270</v>
      </c>
    </row>
    <row r="16" spans="2:5" ht="15.75" thickBot="1" x14ac:dyDescent="0.3">
      <c r="B16" s="241" t="s">
        <v>85</v>
      </c>
      <c r="C16" s="242" t="s">
        <v>274</v>
      </c>
      <c r="D16" s="242" t="s">
        <v>237</v>
      </c>
      <c r="E16" s="242" t="s">
        <v>271</v>
      </c>
    </row>
    <row r="17" spans="2:5" ht="15.75" thickBot="1" x14ac:dyDescent="0.3">
      <c r="B17" s="241" t="s">
        <v>70</v>
      </c>
      <c r="C17" s="242" t="s">
        <v>274</v>
      </c>
      <c r="D17" s="242" t="s">
        <v>238</v>
      </c>
      <c r="E17" s="242" t="s">
        <v>272</v>
      </c>
    </row>
    <row r="18" spans="2:5" ht="15.75" thickBot="1" x14ac:dyDescent="0.3">
      <c r="B18" s="241" t="s">
        <v>76</v>
      </c>
      <c r="C18" s="242" t="s">
        <v>258</v>
      </c>
      <c r="D18" s="242" t="s">
        <v>238</v>
      </c>
      <c r="E18" s="242" t="s">
        <v>282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5"/>
  <sheetViews>
    <sheetView showGridLines="0" workbookViewId="0">
      <selection activeCell="B2" sqref="B2:M29"/>
    </sheetView>
  </sheetViews>
  <sheetFormatPr defaultRowHeight="15" x14ac:dyDescent="0.25"/>
  <cols>
    <col min="2" max="2" width="6.7109375" customWidth="1"/>
    <col min="3" max="3" width="11.7109375" customWidth="1"/>
    <col min="4" max="4" width="5.42578125" bestFit="1" customWidth="1"/>
    <col min="5" max="5" width="5.5703125" bestFit="1" customWidth="1"/>
    <col min="6" max="6" width="4.28515625" bestFit="1" customWidth="1"/>
    <col min="7" max="7" width="6" bestFit="1" customWidth="1"/>
    <col min="9" max="10" width="6.5703125" bestFit="1" customWidth="1"/>
    <col min="11" max="11" width="7" bestFit="1" customWidth="1"/>
    <col min="12" max="12" width="6.42578125" bestFit="1" customWidth="1"/>
    <col min="13" max="13" width="7.7109375" bestFit="1" customWidth="1"/>
  </cols>
  <sheetData>
    <row r="2" spans="2:20" ht="16.5" customHeight="1" thickBot="1" x14ac:dyDescent="0.3">
      <c r="B2" s="273" t="s">
        <v>276</v>
      </c>
      <c r="C2" s="273" t="s">
        <v>229</v>
      </c>
      <c r="D2" s="274" t="s">
        <v>241</v>
      </c>
      <c r="E2" s="274"/>
      <c r="F2" s="274"/>
      <c r="G2" s="275" t="s">
        <v>9</v>
      </c>
      <c r="H2" s="276" t="s">
        <v>242</v>
      </c>
      <c r="I2" s="274" t="s">
        <v>11</v>
      </c>
      <c r="J2" s="274"/>
      <c r="K2" s="275" t="s">
        <v>12</v>
      </c>
      <c r="L2" s="277" t="s">
        <v>13</v>
      </c>
      <c r="M2" s="277" t="s">
        <v>14</v>
      </c>
    </row>
    <row r="3" spans="2:20" ht="15" customHeight="1" x14ac:dyDescent="0.25">
      <c r="B3" s="243"/>
      <c r="C3" s="243"/>
      <c r="D3" s="244" t="s">
        <v>243</v>
      </c>
      <c r="E3" s="244" t="s">
        <v>244</v>
      </c>
      <c r="F3" s="244" t="s">
        <v>240</v>
      </c>
      <c r="G3" s="278" t="s">
        <v>278</v>
      </c>
      <c r="H3" s="280" t="s">
        <v>151</v>
      </c>
      <c r="I3" s="281" t="s">
        <v>279</v>
      </c>
      <c r="J3" s="281" t="s">
        <v>280</v>
      </c>
      <c r="K3" s="282" t="s">
        <v>279</v>
      </c>
      <c r="L3" s="282" t="s">
        <v>281</v>
      </c>
      <c r="M3" s="282" t="s">
        <v>280</v>
      </c>
      <c r="P3" s="221" t="s">
        <v>1</v>
      </c>
      <c r="Q3" s="224" t="s">
        <v>20</v>
      </c>
    </row>
    <row r="4" spans="2:20" ht="15" customHeight="1" x14ac:dyDescent="0.25">
      <c r="B4" s="243"/>
      <c r="C4" s="243"/>
      <c r="D4" s="244"/>
      <c r="E4" s="244"/>
      <c r="F4" s="244"/>
      <c r="G4" s="245"/>
      <c r="H4" s="244"/>
      <c r="I4" s="246"/>
      <c r="J4" s="246"/>
      <c r="K4" s="247"/>
      <c r="L4" s="247"/>
      <c r="M4" s="247"/>
      <c r="P4" s="222"/>
      <c r="Q4" s="224"/>
    </row>
    <row r="5" spans="2:20" ht="15" customHeight="1" x14ac:dyDescent="0.25">
      <c r="B5" s="243"/>
      <c r="C5" s="243"/>
      <c r="D5" s="272"/>
      <c r="E5" s="272"/>
      <c r="F5" s="272"/>
      <c r="G5" s="279"/>
      <c r="H5" s="283"/>
      <c r="I5" s="284"/>
      <c r="J5" s="284"/>
      <c r="K5" s="285"/>
      <c r="L5" s="285"/>
      <c r="M5" s="285"/>
      <c r="P5" s="222"/>
      <c r="Q5" s="224"/>
    </row>
    <row r="6" spans="2:20" x14ac:dyDescent="0.25">
      <c r="B6" s="267"/>
      <c r="C6" s="267"/>
      <c r="D6" s="268" t="s">
        <v>46</v>
      </c>
      <c r="E6" s="268"/>
      <c r="F6" s="268"/>
      <c r="G6" s="279"/>
      <c r="H6" s="269" t="s">
        <v>152</v>
      </c>
      <c r="I6" s="270" t="s">
        <v>48</v>
      </c>
      <c r="J6" s="270"/>
      <c r="K6" s="271" t="s">
        <v>49</v>
      </c>
      <c r="L6" s="271" t="s">
        <v>49</v>
      </c>
      <c r="M6" s="271" t="s">
        <v>49</v>
      </c>
      <c r="P6" s="222"/>
      <c r="Q6" s="224"/>
    </row>
    <row r="7" spans="2:20" ht="15.75" thickBot="1" x14ac:dyDescent="0.3">
      <c r="B7" s="286" t="s">
        <v>93</v>
      </c>
      <c r="C7" s="287" t="s">
        <v>97</v>
      </c>
      <c r="D7" s="288">
        <v>14</v>
      </c>
      <c r="E7" s="288">
        <v>23</v>
      </c>
      <c r="F7" s="288">
        <v>63</v>
      </c>
      <c r="G7" s="288">
        <v>5.2</v>
      </c>
      <c r="H7" s="288">
        <v>0.84</v>
      </c>
      <c r="I7" s="289">
        <v>62.687118670801887</v>
      </c>
      <c r="J7" s="289">
        <v>22.702381225045446</v>
      </c>
      <c r="K7" s="290">
        <v>8.7333711083093544</v>
      </c>
      <c r="L7" s="291" t="s">
        <v>57</v>
      </c>
      <c r="M7" s="291" t="s">
        <v>57</v>
      </c>
      <c r="P7" s="223"/>
      <c r="Q7" s="224"/>
      <c r="S7" t="s">
        <v>93</v>
      </c>
    </row>
    <row r="8" spans="2:20" ht="17.25" thickTop="1" x14ac:dyDescent="0.25">
      <c r="B8" s="248"/>
      <c r="C8" s="249" t="s">
        <v>98</v>
      </c>
      <c r="D8" s="250">
        <v>8</v>
      </c>
      <c r="E8" s="250">
        <v>20</v>
      </c>
      <c r="F8" s="250">
        <v>72</v>
      </c>
      <c r="G8" s="250">
        <v>5.0999999999999996</v>
      </c>
      <c r="H8" s="250">
        <v>0.46</v>
      </c>
      <c r="I8" s="251">
        <v>36.243813364904391</v>
      </c>
      <c r="J8" s="251">
        <v>33.871222175416356</v>
      </c>
      <c r="K8" s="252">
        <v>5.8677734248471793</v>
      </c>
      <c r="L8" s="253" t="s">
        <v>57</v>
      </c>
      <c r="M8" s="253" t="s">
        <v>57</v>
      </c>
      <c r="P8" s="220" t="s">
        <v>93</v>
      </c>
      <c r="Q8" s="19">
        <v>63</v>
      </c>
      <c r="S8" t="s">
        <v>112</v>
      </c>
      <c r="T8" s="19">
        <v>63</v>
      </c>
    </row>
    <row r="9" spans="2:20" ht="16.5" x14ac:dyDescent="0.25">
      <c r="B9" s="248"/>
      <c r="C9" s="249" t="s">
        <v>99</v>
      </c>
      <c r="D9" s="250">
        <v>7</v>
      </c>
      <c r="E9" s="250">
        <v>25</v>
      </c>
      <c r="F9" s="250">
        <v>68</v>
      </c>
      <c r="G9" s="250">
        <v>4.9859999999999998</v>
      </c>
      <c r="H9" s="250">
        <v>0.46</v>
      </c>
      <c r="I9" s="251">
        <v>45.939850931206379</v>
      </c>
      <c r="J9" s="251">
        <v>28.482239157114289</v>
      </c>
      <c r="K9" s="252">
        <v>3.9810735104954795</v>
      </c>
      <c r="L9" s="253" t="s">
        <v>57</v>
      </c>
      <c r="M9" s="253" t="s">
        <v>57</v>
      </c>
      <c r="P9" s="217"/>
      <c r="Q9" s="22">
        <v>72</v>
      </c>
      <c r="S9" t="s">
        <v>113</v>
      </c>
      <c r="T9" s="22">
        <v>72</v>
      </c>
    </row>
    <row r="10" spans="2:20" ht="16.5" x14ac:dyDescent="0.25">
      <c r="B10" s="248"/>
      <c r="C10" s="249" t="s">
        <v>101</v>
      </c>
      <c r="D10" s="250">
        <v>8</v>
      </c>
      <c r="E10" s="250">
        <v>29</v>
      </c>
      <c r="F10" s="250">
        <v>63</v>
      </c>
      <c r="G10" s="250">
        <v>4.976</v>
      </c>
      <c r="H10" s="250">
        <v>0.26</v>
      </c>
      <c r="I10" s="251">
        <v>50.122223311996478</v>
      </c>
      <c r="J10" s="251">
        <v>26.566938440638616</v>
      </c>
      <c r="K10" s="252">
        <v>9.692132355363702</v>
      </c>
      <c r="L10" s="253" t="s">
        <v>57</v>
      </c>
      <c r="M10" s="253" t="s">
        <v>57</v>
      </c>
      <c r="P10" s="217"/>
      <c r="Q10" s="22">
        <v>68</v>
      </c>
      <c r="S10" t="s">
        <v>114</v>
      </c>
      <c r="T10" s="22">
        <v>68</v>
      </c>
    </row>
    <row r="11" spans="2:20" ht="16.5" x14ac:dyDescent="0.25">
      <c r="B11" s="292"/>
      <c r="C11" s="293" t="s">
        <v>103</v>
      </c>
      <c r="D11" s="294">
        <v>8</v>
      </c>
      <c r="E11" s="294">
        <v>24</v>
      </c>
      <c r="F11" s="294">
        <v>68</v>
      </c>
      <c r="G11" s="294">
        <v>5.0999999999999996</v>
      </c>
      <c r="H11" s="294">
        <v>0.27</v>
      </c>
      <c r="I11" s="295">
        <v>49.999333986629999</v>
      </c>
      <c r="J11" s="295">
        <v>35.691464619399163</v>
      </c>
      <c r="K11" s="296">
        <v>4.4412494100110456</v>
      </c>
      <c r="L11" s="297" t="s">
        <v>57</v>
      </c>
      <c r="M11" s="297" t="s">
        <v>57</v>
      </c>
      <c r="P11" s="217"/>
      <c r="Q11" s="22">
        <v>63</v>
      </c>
      <c r="S11" t="s">
        <v>115</v>
      </c>
      <c r="T11" s="22">
        <v>63</v>
      </c>
    </row>
    <row r="12" spans="2:20" ht="16.5" x14ac:dyDescent="0.25">
      <c r="B12" s="254"/>
      <c r="C12" s="249"/>
      <c r="D12" s="254"/>
      <c r="E12" s="254"/>
      <c r="F12" s="254"/>
      <c r="G12" s="254"/>
      <c r="H12" s="254"/>
      <c r="I12" s="255"/>
      <c r="J12" s="255"/>
      <c r="K12" s="254"/>
      <c r="L12" s="254"/>
      <c r="M12" s="254"/>
      <c r="P12" s="217"/>
      <c r="Q12" s="22">
        <v>68</v>
      </c>
      <c r="T12" s="22"/>
    </row>
    <row r="13" spans="2:20" ht="16.5" x14ac:dyDescent="0.3">
      <c r="B13" s="248" t="s">
        <v>105</v>
      </c>
      <c r="C13" s="249" t="s">
        <v>68</v>
      </c>
      <c r="D13" s="256">
        <v>4</v>
      </c>
      <c r="E13" s="256">
        <v>13</v>
      </c>
      <c r="F13" s="256">
        <v>83</v>
      </c>
      <c r="G13" s="257">
        <v>4.3630000000000004</v>
      </c>
      <c r="H13" s="258">
        <v>1.84</v>
      </c>
      <c r="I13" s="259">
        <v>39.686582053367395</v>
      </c>
      <c r="J13" s="259">
        <v>15</v>
      </c>
      <c r="K13" s="260" t="s">
        <v>57</v>
      </c>
      <c r="L13" s="261">
        <v>0.91142848080394911</v>
      </c>
      <c r="M13" s="262" t="s">
        <v>57</v>
      </c>
      <c r="P13" s="21"/>
      <c r="Q13" s="23"/>
    </row>
    <row r="14" spans="2:20" ht="16.5" x14ac:dyDescent="0.25">
      <c r="B14" s="248"/>
      <c r="C14" s="249" t="s">
        <v>108</v>
      </c>
      <c r="D14" s="256">
        <v>3</v>
      </c>
      <c r="E14" s="256">
        <v>2</v>
      </c>
      <c r="F14" s="256">
        <v>95</v>
      </c>
      <c r="G14" s="257">
        <v>4.84</v>
      </c>
      <c r="H14" s="258">
        <v>1.04</v>
      </c>
      <c r="I14" s="259">
        <v>50.378227205713152</v>
      </c>
      <c r="J14" s="259">
        <v>7</v>
      </c>
      <c r="K14" s="260" t="s">
        <v>57</v>
      </c>
      <c r="L14" s="261">
        <v>1.2286398048550995</v>
      </c>
      <c r="M14" s="262" t="s">
        <v>57</v>
      </c>
      <c r="P14" s="217" t="s">
        <v>105</v>
      </c>
      <c r="Q14" s="38">
        <v>83</v>
      </c>
      <c r="S14" t="s">
        <v>105</v>
      </c>
    </row>
    <row r="15" spans="2:20" ht="16.5" customHeight="1" x14ac:dyDescent="0.25">
      <c r="B15" s="248"/>
      <c r="C15" s="249" t="s">
        <v>109</v>
      </c>
      <c r="D15" s="256">
        <v>3</v>
      </c>
      <c r="E15" s="256">
        <v>3</v>
      </c>
      <c r="F15" s="256">
        <v>94</v>
      </c>
      <c r="G15" s="257">
        <v>4.9240000000000004</v>
      </c>
      <c r="H15" s="258">
        <v>0.76</v>
      </c>
      <c r="I15" s="259">
        <v>41.828730901436444</v>
      </c>
      <c r="J15" s="259">
        <v>3</v>
      </c>
      <c r="K15" s="260" t="s">
        <v>57</v>
      </c>
      <c r="L15" s="261">
        <v>1.0023906147997956</v>
      </c>
      <c r="M15" s="262" t="s">
        <v>57</v>
      </c>
      <c r="P15" s="217"/>
      <c r="Q15" s="38">
        <v>95</v>
      </c>
      <c r="S15" t="s">
        <v>112</v>
      </c>
      <c r="T15" s="38">
        <v>83</v>
      </c>
    </row>
    <row r="16" spans="2:20" ht="16.5" x14ac:dyDescent="0.25">
      <c r="B16" s="292"/>
      <c r="C16" s="293" t="s">
        <v>110</v>
      </c>
      <c r="D16" s="300">
        <v>4</v>
      </c>
      <c r="E16" s="300">
        <v>3</v>
      </c>
      <c r="F16" s="300">
        <v>93</v>
      </c>
      <c r="G16" s="301">
        <v>4.9420000000000002</v>
      </c>
      <c r="H16" s="302">
        <v>0.6</v>
      </c>
      <c r="I16" s="303">
        <v>44.242240318604921</v>
      </c>
      <c r="J16" s="303">
        <v>3</v>
      </c>
      <c r="K16" s="304" t="s">
        <v>57</v>
      </c>
      <c r="L16" s="305">
        <v>1</v>
      </c>
      <c r="M16" s="306" t="s">
        <v>57</v>
      </c>
      <c r="P16" s="217"/>
      <c r="Q16" s="38">
        <v>94</v>
      </c>
      <c r="S16" t="s">
        <v>113</v>
      </c>
      <c r="T16" s="38">
        <v>95</v>
      </c>
    </row>
    <row r="17" spans="2:20" ht="16.5" x14ac:dyDescent="0.25">
      <c r="B17" s="250"/>
      <c r="C17" s="250"/>
      <c r="D17" s="254"/>
      <c r="E17" s="254"/>
      <c r="F17" s="254"/>
      <c r="G17" s="254"/>
      <c r="H17" s="254"/>
      <c r="I17" s="255"/>
      <c r="J17" s="255"/>
      <c r="K17" s="254"/>
      <c r="L17" s="253"/>
      <c r="M17" s="253"/>
      <c r="P17" s="217"/>
      <c r="Q17" s="38">
        <v>93</v>
      </c>
      <c r="S17" t="s">
        <v>114</v>
      </c>
      <c r="T17" s="38">
        <v>94</v>
      </c>
    </row>
    <row r="18" spans="2:20" ht="16.5" x14ac:dyDescent="0.3">
      <c r="B18" s="248" t="s">
        <v>85</v>
      </c>
      <c r="C18" s="249" t="s">
        <v>78</v>
      </c>
      <c r="D18" s="256">
        <v>28</v>
      </c>
      <c r="E18" s="256">
        <v>25</v>
      </c>
      <c r="F18" s="256">
        <v>47</v>
      </c>
      <c r="G18" s="257">
        <v>5.0599999999999996</v>
      </c>
      <c r="H18" s="258">
        <v>2.96</v>
      </c>
      <c r="I18" s="259">
        <v>113.66604335109317</v>
      </c>
      <c r="J18" s="259">
        <v>26.203267966618537</v>
      </c>
      <c r="K18" s="260">
        <v>11.559675939801398</v>
      </c>
      <c r="L18" s="253" t="s">
        <v>57</v>
      </c>
      <c r="M18" s="253" t="s">
        <v>57</v>
      </c>
      <c r="P18" s="68"/>
      <c r="Q18" s="23"/>
      <c r="S18" t="s">
        <v>115</v>
      </c>
      <c r="T18" s="38">
        <v>93</v>
      </c>
    </row>
    <row r="19" spans="2:20" ht="16.5" x14ac:dyDescent="0.25">
      <c r="B19" s="248"/>
      <c r="C19" s="249" t="s">
        <v>80</v>
      </c>
      <c r="D19" s="256">
        <v>26</v>
      </c>
      <c r="E19" s="256">
        <v>18</v>
      </c>
      <c r="F19" s="256">
        <v>56</v>
      </c>
      <c r="G19" s="257">
        <v>4.9880000000000004</v>
      </c>
      <c r="H19" s="258">
        <v>0.78</v>
      </c>
      <c r="I19" s="259">
        <v>102.92585456638786</v>
      </c>
      <c r="J19" s="259">
        <v>15</v>
      </c>
      <c r="K19" s="260">
        <v>9.6404429085415089</v>
      </c>
      <c r="L19" s="253" t="s">
        <v>57</v>
      </c>
      <c r="M19" s="253" t="s">
        <v>57</v>
      </c>
      <c r="P19" s="217" t="s">
        <v>85</v>
      </c>
      <c r="Q19" s="38">
        <v>47</v>
      </c>
    </row>
    <row r="20" spans="2:20" ht="16.5" x14ac:dyDescent="0.25">
      <c r="B20" s="248"/>
      <c r="C20" s="249" t="s">
        <v>82</v>
      </c>
      <c r="D20" s="256">
        <v>33</v>
      </c>
      <c r="E20" s="256">
        <v>12</v>
      </c>
      <c r="F20" s="256">
        <v>55</v>
      </c>
      <c r="G20" s="257">
        <v>5.0999999999999996</v>
      </c>
      <c r="H20" s="258">
        <v>0.49</v>
      </c>
      <c r="I20" s="259">
        <v>74.508874103126288</v>
      </c>
      <c r="J20" s="259">
        <v>10</v>
      </c>
      <c r="K20" s="260">
        <v>8.5419428226950167</v>
      </c>
      <c r="L20" s="253" t="s">
        <v>57</v>
      </c>
      <c r="M20" s="253" t="s">
        <v>57</v>
      </c>
      <c r="P20" s="217"/>
      <c r="Q20" s="38">
        <v>56</v>
      </c>
      <c r="S20" t="s">
        <v>85</v>
      </c>
    </row>
    <row r="21" spans="2:20" ht="16.5" x14ac:dyDescent="0.25">
      <c r="B21" s="292"/>
      <c r="C21" s="293" t="s">
        <v>84</v>
      </c>
      <c r="D21" s="300">
        <v>33</v>
      </c>
      <c r="E21" s="300">
        <v>16</v>
      </c>
      <c r="F21" s="300">
        <v>51</v>
      </c>
      <c r="G21" s="301">
        <v>4.9729999999999999</v>
      </c>
      <c r="H21" s="302">
        <v>0.45</v>
      </c>
      <c r="I21" s="303">
        <v>79.959494493510292</v>
      </c>
      <c r="J21" s="303">
        <v>12</v>
      </c>
      <c r="K21" s="304">
        <v>8.791813634453332</v>
      </c>
      <c r="L21" s="297" t="s">
        <v>57</v>
      </c>
      <c r="M21" s="297" t="s">
        <v>57</v>
      </c>
      <c r="P21" s="217"/>
      <c r="Q21" s="38">
        <v>55</v>
      </c>
      <c r="S21" t="s">
        <v>112</v>
      </c>
      <c r="T21" s="38">
        <v>47</v>
      </c>
    </row>
    <row r="22" spans="2:20" ht="16.5" x14ac:dyDescent="0.25">
      <c r="B22" s="254"/>
      <c r="C22" s="249"/>
      <c r="D22" s="254"/>
      <c r="E22" s="254"/>
      <c r="F22" s="254"/>
      <c r="G22" s="250"/>
      <c r="H22" s="254"/>
      <c r="I22" s="255"/>
      <c r="J22" s="255"/>
      <c r="K22" s="254"/>
      <c r="L22" s="254"/>
      <c r="M22" s="254"/>
      <c r="P22" s="217"/>
      <c r="Q22" s="38">
        <v>51</v>
      </c>
      <c r="S22" t="s">
        <v>113</v>
      </c>
      <c r="T22" s="38">
        <v>56</v>
      </c>
    </row>
    <row r="23" spans="2:20" ht="16.5" x14ac:dyDescent="0.3">
      <c r="B23" s="263" t="s">
        <v>70</v>
      </c>
      <c r="C23" s="249" t="s">
        <v>72</v>
      </c>
      <c r="D23" s="250">
        <v>27</v>
      </c>
      <c r="E23" s="250">
        <v>27</v>
      </c>
      <c r="F23" s="250">
        <v>46</v>
      </c>
      <c r="G23" s="250">
        <v>4.5</v>
      </c>
      <c r="H23" s="250">
        <v>1.43</v>
      </c>
      <c r="I23" s="264">
        <v>31</v>
      </c>
      <c r="J23" s="264">
        <v>6</v>
      </c>
      <c r="K23" s="250" t="s">
        <v>57</v>
      </c>
      <c r="L23" s="250">
        <v>3.4</v>
      </c>
      <c r="M23" s="250">
        <v>56</v>
      </c>
      <c r="P23" s="21"/>
      <c r="Q23" s="23"/>
      <c r="S23" t="s">
        <v>114</v>
      </c>
      <c r="T23" s="38">
        <v>55</v>
      </c>
    </row>
    <row r="24" spans="2:20" ht="16.5" x14ac:dyDescent="0.25">
      <c r="B24" s="307"/>
      <c r="C24" s="293" t="s">
        <v>74</v>
      </c>
      <c r="D24" s="294">
        <v>23</v>
      </c>
      <c r="E24" s="294">
        <v>27</v>
      </c>
      <c r="F24" s="294">
        <v>50</v>
      </c>
      <c r="G24" s="294">
        <v>4.5</v>
      </c>
      <c r="H24" s="308">
        <v>2.6</v>
      </c>
      <c r="I24" s="309">
        <v>37</v>
      </c>
      <c r="J24" s="309">
        <v>9</v>
      </c>
      <c r="K24" s="294" t="s">
        <v>57</v>
      </c>
      <c r="L24" s="294">
        <v>7.9</v>
      </c>
      <c r="M24" s="294">
        <v>87</v>
      </c>
      <c r="P24" s="215" t="s">
        <v>70</v>
      </c>
      <c r="Q24" s="22">
        <v>46</v>
      </c>
      <c r="S24" t="s">
        <v>115</v>
      </c>
      <c r="T24" s="38">
        <v>51</v>
      </c>
    </row>
    <row r="25" spans="2:20" ht="16.5" x14ac:dyDescent="0.25">
      <c r="B25" s="254"/>
      <c r="C25" s="254"/>
      <c r="D25" s="254"/>
      <c r="E25" s="254"/>
      <c r="F25" s="254"/>
      <c r="G25" s="254"/>
      <c r="H25" s="254"/>
      <c r="I25" s="255"/>
      <c r="J25" s="255"/>
      <c r="K25" s="254"/>
      <c r="L25" s="254"/>
      <c r="M25" s="254"/>
      <c r="P25" s="215"/>
      <c r="Q25" s="22">
        <v>50</v>
      </c>
    </row>
    <row r="26" spans="2:20" ht="16.5" x14ac:dyDescent="0.3">
      <c r="B26" s="263" t="s">
        <v>76</v>
      </c>
      <c r="C26" s="250" t="s">
        <v>78</v>
      </c>
      <c r="D26" s="254">
        <v>15</v>
      </c>
      <c r="E26" s="254">
        <v>36</v>
      </c>
      <c r="F26" s="254">
        <v>49</v>
      </c>
      <c r="G26" s="254">
        <v>5.36</v>
      </c>
      <c r="H26" s="254">
        <v>2.97</v>
      </c>
      <c r="I26" s="265">
        <v>30.398225536045828</v>
      </c>
      <c r="J26" s="255">
        <v>17</v>
      </c>
      <c r="K26" s="266">
        <v>4.6779333973569415</v>
      </c>
      <c r="L26" s="253" t="s">
        <v>57</v>
      </c>
      <c r="M26" s="253" t="s">
        <v>57</v>
      </c>
      <c r="P26" s="21"/>
      <c r="Q26" s="23"/>
      <c r="S26" t="s">
        <v>76</v>
      </c>
    </row>
    <row r="27" spans="2:20" ht="16.5" x14ac:dyDescent="0.3">
      <c r="B27" s="263"/>
      <c r="C27" s="250" t="s">
        <v>80</v>
      </c>
      <c r="D27" s="254">
        <v>14</v>
      </c>
      <c r="E27" s="254">
        <v>30</v>
      </c>
      <c r="F27" s="254">
        <v>56</v>
      </c>
      <c r="G27" s="254">
        <v>5.17</v>
      </c>
      <c r="H27" s="254">
        <v>1.49</v>
      </c>
      <c r="I27" s="265">
        <v>28.520740101604961</v>
      </c>
      <c r="J27" s="255">
        <v>10</v>
      </c>
      <c r="K27" s="266">
        <v>3.7946650886317332</v>
      </c>
      <c r="L27" s="253" t="s">
        <v>57</v>
      </c>
      <c r="M27" s="253" t="s">
        <v>57</v>
      </c>
      <c r="P27" s="215" t="s">
        <v>76</v>
      </c>
      <c r="Q27" s="23">
        <v>49</v>
      </c>
      <c r="S27" t="s">
        <v>112</v>
      </c>
      <c r="T27" s="23">
        <v>49</v>
      </c>
    </row>
    <row r="28" spans="2:20" ht="16.5" x14ac:dyDescent="0.3">
      <c r="B28" s="263"/>
      <c r="C28" s="250" t="s">
        <v>82</v>
      </c>
      <c r="D28" s="254">
        <v>14</v>
      </c>
      <c r="E28" s="254">
        <v>36</v>
      </c>
      <c r="F28" s="254">
        <v>50</v>
      </c>
      <c r="G28" s="254">
        <v>5</v>
      </c>
      <c r="H28" s="254">
        <v>0.52</v>
      </c>
      <c r="I28" s="265">
        <v>25.262437315026407</v>
      </c>
      <c r="J28" s="255">
        <v>4</v>
      </c>
      <c r="K28" s="266">
        <v>5.2043614716816045</v>
      </c>
      <c r="L28" s="253" t="s">
        <v>57</v>
      </c>
      <c r="M28" s="253" t="s">
        <v>57</v>
      </c>
      <c r="P28" s="215"/>
      <c r="Q28" s="23">
        <v>56</v>
      </c>
      <c r="S28" t="s">
        <v>113</v>
      </c>
      <c r="T28" s="23">
        <v>56</v>
      </c>
    </row>
    <row r="29" spans="2:20" ht="16.5" x14ac:dyDescent="0.3">
      <c r="B29" s="307"/>
      <c r="C29" s="294" t="s">
        <v>84</v>
      </c>
      <c r="D29" s="298">
        <v>21</v>
      </c>
      <c r="E29" s="298">
        <v>35</v>
      </c>
      <c r="F29" s="298">
        <v>44</v>
      </c>
      <c r="G29" s="298">
        <v>4.9800000000000004</v>
      </c>
      <c r="H29" s="298">
        <v>0.54</v>
      </c>
      <c r="I29" s="310">
        <v>25.970745922869661</v>
      </c>
      <c r="J29" s="299">
        <v>4</v>
      </c>
      <c r="K29" s="311">
        <v>3.2049995093841517</v>
      </c>
      <c r="L29" s="297" t="s">
        <v>57</v>
      </c>
      <c r="M29" s="297" t="s">
        <v>57</v>
      </c>
      <c r="P29" s="215"/>
      <c r="Q29" s="23">
        <v>50</v>
      </c>
      <c r="S29" t="s">
        <v>114</v>
      </c>
      <c r="T29" s="23">
        <v>50</v>
      </c>
    </row>
    <row r="30" spans="2:20" ht="17.25" thickBot="1" x14ac:dyDescent="0.35">
      <c r="P30" s="216"/>
      <c r="Q30" s="78">
        <v>44</v>
      </c>
      <c r="S30" t="s">
        <v>115</v>
      </c>
      <c r="T30" s="78">
        <v>44</v>
      </c>
    </row>
    <row r="36" spans="3:18" ht="16.5" x14ac:dyDescent="0.3">
      <c r="C36" s="19">
        <v>63</v>
      </c>
      <c r="D36" s="17" t="s">
        <v>97</v>
      </c>
      <c r="E36" s="17"/>
    </row>
    <row r="37" spans="3:18" ht="16.5" x14ac:dyDescent="0.3">
      <c r="C37" s="22">
        <v>72</v>
      </c>
      <c r="D37" s="18" t="s">
        <v>98</v>
      </c>
      <c r="E37" s="18"/>
      <c r="Q37" t="s">
        <v>93</v>
      </c>
      <c r="R37" t="s">
        <v>219</v>
      </c>
    </row>
    <row r="38" spans="3:18" ht="16.5" x14ac:dyDescent="0.3">
      <c r="C38" s="22">
        <v>68</v>
      </c>
      <c r="D38" s="18" t="s">
        <v>99</v>
      </c>
      <c r="E38" s="18"/>
      <c r="R38" t="s">
        <v>220</v>
      </c>
    </row>
    <row r="39" spans="3:18" ht="16.5" x14ac:dyDescent="0.3">
      <c r="C39" s="22">
        <v>63</v>
      </c>
      <c r="D39" s="18" t="s">
        <v>101</v>
      </c>
      <c r="E39" s="18"/>
    </row>
    <row r="40" spans="3:18" ht="16.5" x14ac:dyDescent="0.3">
      <c r="C40" s="22">
        <v>68</v>
      </c>
      <c r="D40" s="18" t="s">
        <v>103</v>
      </c>
      <c r="E40" s="18"/>
    </row>
    <row r="41" spans="3:18" ht="16.5" x14ac:dyDescent="0.3">
      <c r="P41" s="17" t="s">
        <v>221</v>
      </c>
      <c r="Q41" s="19">
        <v>63</v>
      </c>
    </row>
    <row r="42" spans="3:18" ht="16.5" x14ac:dyDescent="0.3">
      <c r="P42" s="18" t="s">
        <v>222</v>
      </c>
      <c r="Q42" s="22">
        <v>72</v>
      </c>
    </row>
    <row r="43" spans="3:18" ht="16.5" x14ac:dyDescent="0.3">
      <c r="P43" s="18" t="s">
        <v>223</v>
      </c>
      <c r="Q43" s="22">
        <v>68</v>
      </c>
    </row>
    <row r="44" spans="3:18" ht="16.5" x14ac:dyDescent="0.3">
      <c r="P44" s="18" t="s">
        <v>224</v>
      </c>
      <c r="Q44" s="22">
        <v>63</v>
      </c>
    </row>
    <row r="45" spans="3:18" ht="16.5" x14ac:dyDescent="0.3">
      <c r="P45" s="18" t="s">
        <v>225</v>
      </c>
      <c r="Q45" s="22">
        <v>68</v>
      </c>
    </row>
  </sheetData>
  <mergeCells count="28">
    <mergeCell ref="P27:P30"/>
    <mergeCell ref="Q3:Q7"/>
    <mergeCell ref="P3:P7"/>
    <mergeCell ref="P8:P12"/>
    <mergeCell ref="P14:P17"/>
    <mergeCell ref="P19:P22"/>
    <mergeCell ref="P24:P25"/>
    <mergeCell ref="D2:F2"/>
    <mergeCell ref="I2:J2"/>
    <mergeCell ref="B2:B6"/>
    <mergeCell ref="C2:C6"/>
    <mergeCell ref="G3:G4"/>
    <mergeCell ref="H3:H4"/>
    <mergeCell ref="I3:I4"/>
    <mergeCell ref="J3:J4"/>
    <mergeCell ref="D3:D5"/>
    <mergeCell ref="E3:E5"/>
    <mergeCell ref="F3:F5"/>
    <mergeCell ref="K3:K4"/>
    <mergeCell ref="L3:L4"/>
    <mergeCell ref="M3:M4"/>
    <mergeCell ref="B26:B29"/>
    <mergeCell ref="D6:F6"/>
    <mergeCell ref="I6:J6"/>
    <mergeCell ref="B13:B16"/>
    <mergeCell ref="B18:B21"/>
    <mergeCell ref="B7:B11"/>
    <mergeCell ref="B23:B24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9"/>
  <sheetViews>
    <sheetView showGridLines="0" tabSelected="1" topLeftCell="L13" workbookViewId="0">
      <selection activeCell="W2" sqref="W2:AF29"/>
    </sheetView>
  </sheetViews>
  <sheetFormatPr defaultRowHeight="15" x14ac:dyDescent="0.25"/>
  <cols>
    <col min="3" max="3" width="10.5703125" customWidth="1"/>
    <col min="23" max="23" width="6.5703125" style="312" bestFit="1" customWidth="1"/>
    <col min="24" max="24" width="8.28515625" style="312" customWidth="1"/>
    <col min="25" max="25" width="5.5703125" style="312" bestFit="1" customWidth="1"/>
    <col min="26" max="27" width="5" style="312" bestFit="1" customWidth="1"/>
    <col min="28" max="28" width="7.140625" style="312" customWidth="1"/>
    <col min="29" max="29" width="7.28515625" style="312" customWidth="1"/>
    <col min="30" max="30" width="6" style="312" bestFit="1" customWidth="1"/>
    <col min="31" max="31" width="6.5703125" style="312" bestFit="1" customWidth="1"/>
    <col min="32" max="32" width="9.5703125" style="312" customWidth="1"/>
  </cols>
  <sheetData>
    <row r="1" spans="2:32" ht="15.75" thickBot="1" x14ac:dyDescent="0.3"/>
    <row r="2" spans="2:32" ht="16.5" customHeight="1" x14ac:dyDescent="0.25">
      <c r="B2" s="221" t="s">
        <v>1</v>
      </c>
      <c r="C2" s="180" t="s">
        <v>5</v>
      </c>
      <c r="D2" s="226" t="s">
        <v>218</v>
      </c>
      <c r="E2" s="227"/>
      <c r="F2" s="227"/>
      <c r="G2" s="228"/>
      <c r="H2" s="229" t="s">
        <v>153</v>
      </c>
      <c r="I2" s="160"/>
      <c r="J2" s="160"/>
      <c r="K2" s="160"/>
      <c r="L2" s="226" t="s">
        <v>16</v>
      </c>
      <c r="M2" s="370"/>
      <c r="P2" s="5"/>
      <c r="Q2" s="5"/>
      <c r="W2" s="273" t="s">
        <v>276</v>
      </c>
      <c r="X2" s="273" t="s">
        <v>229</v>
      </c>
      <c r="Y2" s="371" t="s">
        <v>245</v>
      </c>
      <c r="Z2" s="371"/>
      <c r="AA2" s="371"/>
      <c r="AB2" s="371"/>
      <c r="AC2" s="346" t="s">
        <v>246</v>
      </c>
      <c r="AD2" s="372" t="s">
        <v>245</v>
      </c>
      <c r="AE2" s="372"/>
      <c r="AF2" s="346" t="s">
        <v>248</v>
      </c>
    </row>
    <row r="3" spans="2:32" ht="15" customHeight="1" x14ac:dyDescent="0.25">
      <c r="B3" s="222"/>
      <c r="C3" s="181"/>
      <c r="D3" s="179" t="s">
        <v>31</v>
      </c>
      <c r="E3" s="179" t="s">
        <v>32</v>
      </c>
      <c r="F3" s="179" t="s">
        <v>33</v>
      </c>
      <c r="G3" s="179" t="s">
        <v>34</v>
      </c>
      <c r="H3" s="230"/>
      <c r="I3" s="190" t="s">
        <v>36</v>
      </c>
      <c r="J3" s="191" t="s">
        <v>37</v>
      </c>
      <c r="K3" s="179" t="s">
        <v>39</v>
      </c>
      <c r="L3" s="171" t="s">
        <v>40</v>
      </c>
      <c r="M3" s="183" t="s">
        <v>41</v>
      </c>
      <c r="P3" s="5"/>
      <c r="Q3" s="5"/>
      <c r="W3" s="243"/>
      <c r="X3" s="243"/>
      <c r="Y3" s="373"/>
      <c r="Z3" s="373"/>
      <c r="AA3" s="373"/>
      <c r="AB3" s="373"/>
      <c r="AC3" s="347"/>
      <c r="AD3" s="374"/>
      <c r="AE3" s="374"/>
      <c r="AF3" s="347"/>
    </row>
    <row r="4" spans="2:32" ht="15" customHeight="1" x14ac:dyDescent="0.25">
      <c r="B4" s="222"/>
      <c r="C4" s="181"/>
      <c r="D4" s="179"/>
      <c r="E4" s="179"/>
      <c r="F4" s="179"/>
      <c r="G4" s="179"/>
      <c r="H4" s="230"/>
      <c r="I4" s="190"/>
      <c r="J4" s="191"/>
      <c r="K4" s="179"/>
      <c r="L4" s="171"/>
      <c r="M4" s="183"/>
      <c r="P4" s="5"/>
      <c r="Q4" s="5"/>
      <c r="W4" s="243"/>
      <c r="X4" s="243"/>
      <c r="Y4" s="246" t="s">
        <v>31</v>
      </c>
      <c r="Z4" s="246" t="s">
        <v>32</v>
      </c>
      <c r="AA4" s="246" t="s">
        <v>33</v>
      </c>
      <c r="AB4" s="246" t="s">
        <v>34</v>
      </c>
      <c r="AC4" s="347"/>
      <c r="AD4" s="347" t="s">
        <v>247</v>
      </c>
      <c r="AE4" s="375" t="s">
        <v>240</v>
      </c>
      <c r="AF4" s="347"/>
    </row>
    <row r="5" spans="2:32" ht="16.5" x14ac:dyDescent="0.3">
      <c r="B5" s="222"/>
      <c r="C5" s="181"/>
      <c r="D5" s="179"/>
      <c r="E5" s="179"/>
      <c r="F5" s="179"/>
      <c r="G5" s="179"/>
      <c r="H5" s="231"/>
      <c r="I5" s="190"/>
      <c r="J5" s="191"/>
      <c r="K5" s="179"/>
      <c r="L5" s="171"/>
      <c r="M5" s="183"/>
      <c r="N5" s="7" t="s">
        <v>43</v>
      </c>
      <c r="O5" s="8" t="s">
        <v>44</v>
      </c>
      <c r="P5" s="5" t="s">
        <v>45</v>
      </c>
      <c r="Q5" s="5" t="s">
        <v>30</v>
      </c>
      <c r="R5" s="9" t="s">
        <v>31</v>
      </c>
      <c r="S5" s="9" t="s">
        <v>32</v>
      </c>
      <c r="T5" s="9" t="s">
        <v>33</v>
      </c>
      <c r="U5" s="9" t="s">
        <v>34</v>
      </c>
      <c r="W5" s="243"/>
      <c r="X5" s="243"/>
      <c r="Y5" s="348"/>
      <c r="Z5" s="348"/>
      <c r="AA5" s="348"/>
      <c r="AB5" s="348"/>
      <c r="AC5" s="349"/>
      <c r="AD5" s="349"/>
      <c r="AE5" s="374"/>
      <c r="AF5" s="349"/>
    </row>
    <row r="6" spans="2:32" ht="18.75" thickBot="1" x14ac:dyDescent="0.35">
      <c r="B6" s="223"/>
      <c r="C6" s="182"/>
      <c r="D6" s="188" t="s">
        <v>50</v>
      </c>
      <c r="E6" s="188"/>
      <c r="F6" s="188"/>
      <c r="G6" s="188"/>
      <c r="H6" s="188"/>
      <c r="I6" s="14"/>
      <c r="J6" s="15"/>
      <c r="K6" s="16" t="s">
        <v>51</v>
      </c>
      <c r="L6" s="189" t="s">
        <v>52</v>
      </c>
      <c r="M6" s="225"/>
      <c r="N6" s="7"/>
      <c r="O6" s="8"/>
      <c r="P6" s="5"/>
      <c r="Q6" s="5"/>
      <c r="W6" s="350"/>
      <c r="X6" s="350"/>
      <c r="Y6" s="376" t="s">
        <v>284</v>
      </c>
      <c r="Z6" s="376"/>
      <c r="AA6" s="376"/>
      <c r="AB6" s="376"/>
      <c r="AC6" s="376"/>
      <c r="AD6" s="376"/>
      <c r="AE6" s="376"/>
      <c r="AF6" s="351" t="s">
        <v>283</v>
      </c>
    </row>
    <row r="7" spans="2:32" ht="17.25" thickTop="1" x14ac:dyDescent="0.3">
      <c r="B7" s="220" t="s">
        <v>93</v>
      </c>
      <c r="C7" s="17" t="s">
        <v>97</v>
      </c>
      <c r="D7" s="64">
        <v>5</v>
      </c>
      <c r="E7" s="64">
        <v>1.1499999999999999</v>
      </c>
      <c r="F7" s="64">
        <v>0.4</v>
      </c>
      <c r="G7" s="64">
        <v>0.03</v>
      </c>
      <c r="H7" s="19">
        <v>6.580000000000001</v>
      </c>
      <c r="I7" s="64">
        <v>18.03</v>
      </c>
      <c r="J7" s="81">
        <v>28.61904761904762</v>
      </c>
      <c r="K7" s="82">
        <v>36.494731003882421</v>
      </c>
      <c r="L7" s="83">
        <v>7.8745739604635325</v>
      </c>
      <c r="M7" s="84">
        <v>0.39341785957737052</v>
      </c>
      <c r="N7" s="47" t="s">
        <v>58</v>
      </c>
      <c r="O7" s="47" t="s">
        <v>60</v>
      </c>
      <c r="P7" s="47" t="s">
        <v>61</v>
      </c>
      <c r="Q7" s="47" t="s">
        <v>58</v>
      </c>
      <c r="R7" s="9" t="s">
        <v>60</v>
      </c>
      <c r="S7" s="9" t="s">
        <v>58</v>
      </c>
      <c r="T7" s="9" t="s">
        <v>58</v>
      </c>
      <c r="U7" s="9" t="s">
        <v>59</v>
      </c>
      <c r="W7" s="352" t="s">
        <v>93</v>
      </c>
      <c r="X7" s="377" t="s">
        <v>97</v>
      </c>
      <c r="Y7" s="353">
        <v>5</v>
      </c>
      <c r="Z7" s="354">
        <v>1.1499999999999999</v>
      </c>
      <c r="AA7" s="354">
        <v>0.4</v>
      </c>
      <c r="AB7" s="354">
        <v>0.03</v>
      </c>
      <c r="AC7" s="354">
        <v>6.580000000000001</v>
      </c>
      <c r="AD7" s="354">
        <v>18.03</v>
      </c>
      <c r="AE7" s="378">
        <v>28.61904761904762</v>
      </c>
      <c r="AF7" s="355">
        <v>36.494731003882421</v>
      </c>
    </row>
    <row r="8" spans="2:32" ht="16.5" x14ac:dyDescent="0.3">
      <c r="B8" s="217"/>
      <c r="C8" s="18" t="s">
        <v>98</v>
      </c>
      <c r="D8" s="33">
        <v>3.54</v>
      </c>
      <c r="E8" s="33">
        <v>1.58</v>
      </c>
      <c r="F8" s="33">
        <v>0.55000000000000004</v>
      </c>
      <c r="G8" s="33">
        <v>0.03</v>
      </c>
      <c r="H8" s="22">
        <v>5.7</v>
      </c>
      <c r="I8" s="33">
        <v>19.37</v>
      </c>
      <c r="J8" s="20">
        <v>26.902777777777779</v>
      </c>
      <c r="K8" s="36">
        <v>29.426948890036137</v>
      </c>
      <c r="L8" s="34">
        <v>12.259259858862595</v>
      </c>
      <c r="M8" s="45">
        <v>0.52305479244500042</v>
      </c>
      <c r="N8" s="47" t="s">
        <v>58</v>
      </c>
      <c r="O8" s="47" t="s">
        <v>60</v>
      </c>
      <c r="P8" s="47" t="s">
        <v>58</v>
      </c>
      <c r="Q8" s="47" t="s">
        <v>58</v>
      </c>
      <c r="R8" s="9" t="s">
        <v>60</v>
      </c>
      <c r="S8" s="9" t="s">
        <v>58</v>
      </c>
      <c r="T8" s="9" t="s">
        <v>59</v>
      </c>
      <c r="U8" s="9" t="s">
        <v>59</v>
      </c>
      <c r="W8" s="248"/>
      <c r="X8" s="342" t="s">
        <v>98</v>
      </c>
      <c r="Y8" s="264">
        <v>3.54</v>
      </c>
      <c r="Z8" s="264">
        <v>1.58</v>
      </c>
      <c r="AA8" s="264">
        <v>0.55000000000000004</v>
      </c>
      <c r="AB8" s="264">
        <v>0.03</v>
      </c>
      <c r="AC8" s="264">
        <v>5.7</v>
      </c>
      <c r="AD8" s="264">
        <v>19.37</v>
      </c>
      <c r="AE8" s="379">
        <v>26.902777777777779</v>
      </c>
      <c r="AF8" s="356">
        <v>29.426948890036137</v>
      </c>
    </row>
    <row r="9" spans="2:32" ht="16.5" x14ac:dyDescent="0.3">
      <c r="B9" s="217"/>
      <c r="C9" s="18" t="s">
        <v>99</v>
      </c>
      <c r="D9" s="33">
        <v>3.59</v>
      </c>
      <c r="E9" s="33">
        <v>1.78</v>
      </c>
      <c r="F9" s="33">
        <v>0.27</v>
      </c>
      <c r="G9" s="33">
        <v>0.03</v>
      </c>
      <c r="H9" s="22">
        <v>5.6700000000000008</v>
      </c>
      <c r="I9" s="33">
        <v>18.71</v>
      </c>
      <c r="J9" s="20">
        <v>27.514705882352942</v>
      </c>
      <c r="K9" s="36">
        <v>30.304649919828972</v>
      </c>
      <c r="L9" s="34">
        <v>11.232509909689023</v>
      </c>
      <c r="M9" s="45">
        <v>0.3254336357320895</v>
      </c>
      <c r="N9" s="47" t="s">
        <v>58</v>
      </c>
      <c r="O9" s="47" t="s">
        <v>60</v>
      </c>
      <c r="P9" s="47" t="s">
        <v>63</v>
      </c>
      <c r="Q9" s="47" t="s">
        <v>58</v>
      </c>
      <c r="R9" s="9" t="s">
        <v>60</v>
      </c>
      <c r="S9" s="9" t="s">
        <v>58</v>
      </c>
      <c r="T9" s="9" t="s">
        <v>59</v>
      </c>
      <c r="U9" s="9" t="s">
        <v>59</v>
      </c>
      <c r="W9" s="248"/>
      <c r="X9" s="342" t="s">
        <v>99</v>
      </c>
      <c r="Y9" s="264">
        <v>3.59</v>
      </c>
      <c r="Z9" s="264">
        <v>1.78</v>
      </c>
      <c r="AA9" s="264">
        <v>0.27</v>
      </c>
      <c r="AB9" s="264">
        <v>0.03</v>
      </c>
      <c r="AC9" s="264">
        <v>5.6700000000000008</v>
      </c>
      <c r="AD9" s="264">
        <v>18.71</v>
      </c>
      <c r="AE9" s="379">
        <v>27.514705882352942</v>
      </c>
      <c r="AF9" s="356">
        <v>30.304649919828972</v>
      </c>
    </row>
    <row r="10" spans="2:32" ht="16.5" x14ac:dyDescent="0.3">
      <c r="B10" s="217"/>
      <c r="C10" s="18" t="s">
        <v>101</v>
      </c>
      <c r="D10" s="33">
        <v>4.79</v>
      </c>
      <c r="E10" s="33">
        <v>1.24</v>
      </c>
      <c r="F10" s="33">
        <v>0.23</v>
      </c>
      <c r="G10" s="33">
        <v>0.05</v>
      </c>
      <c r="H10" s="22">
        <v>6.3100000000000005</v>
      </c>
      <c r="I10" s="33">
        <v>17.8</v>
      </c>
      <c r="J10" s="20">
        <v>28.253968253968253</v>
      </c>
      <c r="K10" s="36">
        <v>35.449438202247187</v>
      </c>
      <c r="L10" s="34">
        <v>9.1581211092246733</v>
      </c>
      <c r="M10" s="45">
        <v>0.29232395504891429</v>
      </c>
      <c r="N10" s="47" t="s">
        <v>58</v>
      </c>
      <c r="O10" s="47" t="s">
        <v>60</v>
      </c>
      <c r="P10" s="47" t="s">
        <v>63</v>
      </c>
      <c r="Q10" s="47" t="s">
        <v>58</v>
      </c>
      <c r="R10" s="9" t="s">
        <v>60</v>
      </c>
      <c r="S10" s="9" t="s">
        <v>58</v>
      </c>
      <c r="T10" s="9" t="s">
        <v>59</v>
      </c>
      <c r="U10" s="9" t="s">
        <v>59</v>
      </c>
      <c r="W10" s="248"/>
      <c r="X10" s="342" t="s">
        <v>101</v>
      </c>
      <c r="Y10" s="264">
        <v>4.79</v>
      </c>
      <c r="Z10" s="264">
        <v>1.24</v>
      </c>
      <c r="AA10" s="264">
        <v>0.23</v>
      </c>
      <c r="AB10" s="264">
        <v>0.05</v>
      </c>
      <c r="AC10" s="264">
        <v>6.3100000000000005</v>
      </c>
      <c r="AD10" s="264">
        <v>17.8</v>
      </c>
      <c r="AE10" s="379">
        <v>28.253968253968253</v>
      </c>
      <c r="AF10" s="356">
        <v>35.449438202247187</v>
      </c>
    </row>
    <row r="11" spans="2:32" ht="16.5" x14ac:dyDescent="0.3">
      <c r="B11" s="217"/>
      <c r="C11" s="18" t="s">
        <v>103</v>
      </c>
      <c r="D11" s="33">
        <v>5.19</v>
      </c>
      <c r="E11" s="33">
        <v>1.29</v>
      </c>
      <c r="F11" s="33">
        <v>0.24</v>
      </c>
      <c r="G11" s="33">
        <v>0.02</v>
      </c>
      <c r="H11" s="22">
        <v>6.74</v>
      </c>
      <c r="I11" s="33">
        <v>17.04</v>
      </c>
      <c r="J11" s="20">
        <v>25.058823529411764</v>
      </c>
      <c r="K11" s="36">
        <v>39.55399061032864</v>
      </c>
      <c r="L11" s="34">
        <v>8.8520937251121286</v>
      </c>
      <c r="M11" s="45">
        <v>0.27726022131868966</v>
      </c>
      <c r="N11" s="47" t="s">
        <v>58</v>
      </c>
      <c r="O11" s="47" t="s">
        <v>60</v>
      </c>
      <c r="P11" s="47" t="s">
        <v>63</v>
      </c>
      <c r="Q11" s="47" t="s">
        <v>58</v>
      </c>
      <c r="R11" s="9" t="s">
        <v>60</v>
      </c>
      <c r="S11" s="9" t="s">
        <v>58</v>
      </c>
      <c r="T11" s="9" t="s">
        <v>59</v>
      </c>
      <c r="U11" s="9" t="s">
        <v>59</v>
      </c>
      <c r="W11" s="292"/>
      <c r="X11" s="344" t="s">
        <v>103</v>
      </c>
      <c r="Y11" s="309">
        <v>5.19</v>
      </c>
      <c r="Z11" s="309">
        <v>1.29</v>
      </c>
      <c r="AA11" s="309">
        <v>0.24</v>
      </c>
      <c r="AB11" s="309">
        <v>0.02</v>
      </c>
      <c r="AC11" s="309">
        <v>6.74</v>
      </c>
      <c r="AD11" s="309">
        <v>17.04</v>
      </c>
      <c r="AE11" s="380">
        <v>25.058823529411764</v>
      </c>
      <c r="AF11" s="357">
        <v>39.55399061032864</v>
      </c>
    </row>
    <row r="12" spans="2:32" ht="16.5" x14ac:dyDescent="0.3">
      <c r="B12" s="21"/>
      <c r="C12" s="18"/>
      <c r="D12" s="30"/>
      <c r="E12" s="30"/>
      <c r="F12" s="30"/>
      <c r="G12" s="30"/>
      <c r="H12" s="23"/>
      <c r="I12" s="30"/>
      <c r="J12" s="23"/>
      <c r="K12" s="30"/>
      <c r="L12" s="23"/>
      <c r="M12" s="31"/>
      <c r="N12" s="7"/>
      <c r="O12" s="8"/>
      <c r="P12" s="5"/>
      <c r="Q12" s="5"/>
      <c r="W12" s="255"/>
      <c r="X12" s="342"/>
      <c r="Y12" s="255"/>
      <c r="Z12" s="255"/>
      <c r="AA12" s="255"/>
      <c r="AB12" s="255"/>
      <c r="AC12" s="255"/>
      <c r="AD12" s="255"/>
      <c r="AE12" s="255"/>
      <c r="AF12" s="255"/>
    </row>
    <row r="13" spans="2:32" ht="16.5" x14ac:dyDescent="0.3">
      <c r="B13" s="217" t="s">
        <v>105</v>
      </c>
      <c r="C13" s="18" t="s">
        <v>68</v>
      </c>
      <c r="D13" s="27">
        <v>2.91</v>
      </c>
      <c r="E13" s="27">
        <v>1.76</v>
      </c>
      <c r="F13" s="27">
        <v>0.28999999999999998</v>
      </c>
      <c r="G13" s="27">
        <v>0.04</v>
      </c>
      <c r="H13" s="42">
        <f>D13+E13+F13+G13</f>
        <v>5</v>
      </c>
      <c r="I13" s="27">
        <v>20.07</v>
      </c>
      <c r="J13" s="38">
        <v>24.180722891566266</v>
      </c>
      <c r="K13" s="24">
        <f>IF(H13&gt;I13,#REF!,100*H13/I13)</f>
        <v>24.912805181863476</v>
      </c>
      <c r="L13" s="40">
        <v>3.72</v>
      </c>
      <c r="M13" s="85">
        <v>0.48</v>
      </c>
      <c r="N13" s="47" t="s">
        <v>58</v>
      </c>
      <c r="O13" s="47" t="s">
        <v>60</v>
      </c>
      <c r="P13" s="47" t="s">
        <v>58</v>
      </c>
      <c r="Q13" s="47" t="s">
        <v>60</v>
      </c>
      <c r="R13" s="9" t="s">
        <v>60</v>
      </c>
      <c r="S13" s="9" t="s">
        <v>58</v>
      </c>
      <c r="T13" s="9" t="s">
        <v>59</v>
      </c>
      <c r="U13" s="9" t="s">
        <v>59</v>
      </c>
      <c r="W13" s="248" t="s">
        <v>105</v>
      </c>
      <c r="X13" s="342" t="s">
        <v>68</v>
      </c>
      <c r="Y13" s="358">
        <v>2.91</v>
      </c>
      <c r="Z13" s="358">
        <v>1.76</v>
      </c>
      <c r="AA13" s="358">
        <v>0.28999999999999998</v>
      </c>
      <c r="AB13" s="358">
        <v>0.04</v>
      </c>
      <c r="AC13" s="358">
        <f>Y13+Z13+AA13+AB13</f>
        <v>5</v>
      </c>
      <c r="AD13" s="358">
        <v>20.07</v>
      </c>
      <c r="AE13" s="381">
        <v>24.180722891566266</v>
      </c>
      <c r="AF13" s="359">
        <f>IF(AC13&gt;AD13,#REF!,100*AC13/AD13)</f>
        <v>24.912805181863476</v>
      </c>
    </row>
    <row r="14" spans="2:32" ht="16.5" x14ac:dyDescent="0.3">
      <c r="B14" s="217"/>
      <c r="C14" s="18" t="s">
        <v>108</v>
      </c>
      <c r="D14" s="27">
        <v>3.85</v>
      </c>
      <c r="E14" s="27">
        <v>2.15</v>
      </c>
      <c r="F14" s="27">
        <v>0.13</v>
      </c>
      <c r="G14" s="27">
        <v>0.06</v>
      </c>
      <c r="H14" s="42">
        <f>D14+E14+F14+G14</f>
        <v>6.1899999999999995</v>
      </c>
      <c r="I14" s="27">
        <v>20.93</v>
      </c>
      <c r="J14" s="38">
        <v>22.03157894736842</v>
      </c>
      <c r="K14" s="24">
        <f>IF(H14&gt;I14,#REF!,100*H14/I14)</f>
        <v>29.574773053033923</v>
      </c>
      <c r="L14" s="40">
        <v>4.3977638934561005</v>
      </c>
      <c r="M14" s="85">
        <v>0.29822336402499072</v>
      </c>
      <c r="N14" s="47" t="s">
        <v>58</v>
      </c>
      <c r="O14" s="47" t="s">
        <v>60</v>
      </c>
      <c r="P14" s="47" t="s">
        <v>63</v>
      </c>
      <c r="Q14" s="47" t="s">
        <v>59</v>
      </c>
      <c r="R14" s="9" t="s">
        <v>60</v>
      </c>
      <c r="S14" s="9" t="s">
        <v>63</v>
      </c>
      <c r="T14" s="9" t="s">
        <v>59</v>
      </c>
      <c r="U14" s="9" t="s">
        <v>59</v>
      </c>
      <c r="W14" s="248"/>
      <c r="X14" s="342" t="s">
        <v>108</v>
      </c>
      <c r="Y14" s="358">
        <v>3.85</v>
      </c>
      <c r="Z14" s="358">
        <v>2.15</v>
      </c>
      <c r="AA14" s="358">
        <v>0.13</v>
      </c>
      <c r="AB14" s="358">
        <v>0.06</v>
      </c>
      <c r="AC14" s="358">
        <f>Y14+Z14+AA14+AB14</f>
        <v>6.1899999999999995</v>
      </c>
      <c r="AD14" s="358">
        <v>20.93</v>
      </c>
      <c r="AE14" s="381">
        <v>22.03157894736842</v>
      </c>
      <c r="AF14" s="359">
        <f>IF(AC14&gt;AD14,#REF!,100*AC14/AD14)</f>
        <v>29.574773053033923</v>
      </c>
    </row>
    <row r="15" spans="2:32" ht="16.5" customHeight="1" x14ac:dyDescent="0.3">
      <c r="B15" s="217"/>
      <c r="C15" s="18" t="s">
        <v>109</v>
      </c>
      <c r="D15" s="27">
        <v>3.18</v>
      </c>
      <c r="E15" s="27">
        <v>2.61</v>
      </c>
      <c r="F15" s="27">
        <v>0.05</v>
      </c>
      <c r="G15" s="27">
        <v>0.2</v>
      </c>
      <c r="H15" s="42">
        <f>D15+E15+F15+G15</f>
        <v>6.04</v>
      </c>
      <c r="I15" s="27">
        <v>19.309999999999999</v>
      </c>
      <c r="J15" s="38">
        <v>20.542553191489358</v>
      </c>
      <c r="K15" s="24">
        <f>IF(H15&gt;I15,#REF!,100*H15/I15)</f>
        <v>31.27912998446401</v>
      </c>
      <c r="L15" s="40">
        <v>2.62367597765363</v>
      </c>
      <c r="M15" s="85">
        <v>0.19341201117318452</v>
      </c>
      <c r="N15" s="47" t="s">
        <v>58</v>
      </c>
      <c r="O15" s="47" t="s">
        <v>60</v>
      </c>
      <c r="P15" s="47" t="s">
        <v>63</v>
      </c>
      <c r="Q15" s="47" t="s">
        <v>59</v>
      </c>
      <c r="R15" s="9" t="s">
        <v>60</v>
      </c>
      <c r="S15" s="9" t="s">
        <v>63</v>
      </c>
      <c r="T15" s="9" t="s">
        <v>59</v>
      </c>
      <c r="U15" s="9" t="s">
        <v>59</v>
      </c>
      <c r="W15" s="248"/>
      <c r="X15" s="342" t="s">
        <v>109</v>
      </c>
      <c r="Y15" s="358">
        <v>3.18</v>
      </c>
      <c r="Z15" s="358">
        <v>2.61</v>
      </c>
      <c r="AA15" s="358">
        <v>0.05</v>
      </c>
      <c r="AB15" s="358">
        <v>0.2</v>
      </c>
      <c r="AC15" s="358">
        <f>Y15+Z15+AA15+AB15</f>
        <v>6.04</v>
      </c>
      <c r="AD15" s="358">
        <v>19.309999999999999</v>
      </c>
      <c r="AE15" s="381">
        <v>20.542553191489358</v>
      </c>
      <c r="AF15" s="359">
        <f>IF(AC15&gt;AD15,#REF!,100*AC15/AD15)</f>
        <v>31.27912998446401</v>
      </c>
    </row>
    <row r="16" spans="2:32" ht="16.5" x14ac:dyDescent="0.3">
      <c r="B16" s="217"/>
      <c r="C16" s="18" t="s">
        <v>110</v>
      </c>
      <c r="D16" s="27">
        <v>3.79</v>
      </c>
      <c r="E16" s="27">
        <v>2.2999999999999998</v>
      </c>
      <c r="F16" s="27">
        <v>0.05</v>
      </c>
      <c r="G16" s="27">
        <v>0.06</v>
      </c>
      <c r="H16" s="42">
        <f>D16+E16+F16+G16</f>
        <v>6.1999999999999993</v>
      </c>
      <c r="I16" s="27">
        <v>18.45</v>
      </c>
      <c r="J16" s="38">
        <v>19.838709677419356</v>
      </c>
      <c r="K16" s="24">
        <f>IF(H16&gt;I16,#REF!,100*H16/I16)</f>
        <v>33.604336043360426</v>
      </c>
      <c r="L16" s="40">
        <v>3.1172852660001467</v>
      </c>
      <c r="M16" s="85">
        <v>0.23586646719696391</v>
      </c>
      <c r="N16" s="47" t="s">
        <v>58</v>
      </c>
      <c r="O16" s="47" t="s">
        <v>60</v>
      </c>
      <c r="P16" s="47" t="s">
        <v>63</v>
      </c>
      <c r="Q16" s="47" t="s">
        <v>59</v>
      </c>
      <c r="R16" s="9" t="s">
        <v>60</v>
      </c>
      <c r="S16" s="9" t="s">
        <v>63</v>
      </c>
      <c r="T16" s="9" t="s">
        <v>59</v>
      </c>
      <c r="U16" s="9" t="s">
        <v>59</v>
      </c>
      <c r="W16" s="292"/>
      <c r="X16" s="344" t="s">
        <v>110</v>
      </c>
      <c r="Y16" s="360">
        <v>3.79</v>
      </c>
      <c r="Z16" s="360">
        <v>2.2999999999999998</v>
      </c>
      <c r="AA16" s="360">
        <v>0.05</v>
      </c>
      <c r="AB16" s="360">
        <v>0.06</v>
      </c>
      <c r="AC16" s="360">
        <f>Y16+Z16+AA16+AB16</f>
        <v>6.1999999999999993</v>
      </c>
      <c r="AD16" s="360">
        <v>18.45</v>
      </c>
      <c r="AE16" s="382">
        <v>19.838709677419356</v>
      </c>
      <c r="AF16" s="361">
        <f>IF(AC16&gt;AD16,#REF!,100*AC16/AD16)</f>
        <v>33.604336043360426</v>
      </c>
    </row>
    <row r="17" spans="2:32" ht="16.5" x14ac:dyDescent="0.3">
      <c r="B17" s="68"/>
      <c r="C17" s="22"/>
      <c r="D17" s="30"/>
      <c r="E17" s="30"/>
      <c r="F17" s="30"/>
      <c r="G17" s="30"/>
      <c r="H17" s="23"/>
      <c r="I17" s="30"/>
      <c r="J17" s="23"/>
      <c r="K17" s="32"/>
      <c r="L17" s="28"/>
      <c r="M17" s="29"/>
      <c r="N17" s="7"/>
      <c r="O17" s="8"/>
      <c r="P17" s="5"/>
      <c r="Q17" s="5"/>
      <c r="W17" s="264"/>
      <c r="X17" s="264"/>
      <c r="Y17" s="255"/>
      <c r="Z17" s="255"/>
      <c r="AA17" s="255"/>
      <c r="AB17" s="255"/>
      <c r="AC17" s="255"/>
      <c r="AD17" s="255"/>
      <c r="AE17" s="255"/>
      <c r="AF17" s="362"/>
    </row>
    <row r="18" spans="2:32" ht="16.5" x14ac:dyDescent="0.3">
      <c r="B18" s="217" t="s">
        <v>85</v>
      </c>
      <c r="C18" s="18" t="s">
        <v>78</v>
      </c>
      <c r="D18" s="27">
        <v>5.89</v>
      </c>
      <c r="E18" s="27">
        <v>3.97</v>
      </c>
      <c r="F18" s="27">
        <v>0.54</v>
      </c>
      <c r="G18" s="27">
        <v>0.05</v>
      </c>
      <c r="H18" s="42">
        <v>10.45</v>
      </c>
      <c r="I18" s="27">
        <v>42.21</v>
      </c>
      <c r="J18" s="38">
        <v>89.808510638297875</v>
      </c>
      <c r="K18" s="27">
        <v>24.757166548211323</v>
      </c>
      <c r="L18" s="40">
        <v>15.745777202072544</v>
      </c>
      <c r="M18" s="85">
        <v>1.4231507124352287</v>
      </c>
      <c r="N18" s="7" t="s">
        <v>61</v>
      </c>
      <c r="O18" s="8" t="s">
        <v>60</v>
      </c>
      <c r="P18" s="5" t="s">
        <v>61</v>
      </c>
      <c r="Q18" s="5" t="s">
        <v>58</v>
      </c>
      <c r="R18" s="9" t="s">
        <v>60</v>
      </c>
      <c r="S18" s="9" t="s">
        <v>63</v>
      </c>
      <c r="T18" s="9" t="s">
        <v>59</v>
      </c>
      <c r="U18" s="9" t="s">
        <v>59</v>
      </c>
      <c r="W18" s="248" t="s">
        <v>85</v>
      </c>
      <c r="X18" s="342" t="s">
        <v>78</v>
      </c>
      <c r="Y18" s="358">
        <v>5.89</v>
      </c>
      <c r="Z18" s="358">
        <v>3.97</v>
      </c>
      <c r="AA18" s="358">
        <v>0.54</v>
      </c>
      <c r="AB18" s="358">
        <v>0.05</v>
      </c>
      <c r="AC18" s="358">
        <v>10.45</v>
      </c>
      <c r="AD18" s="358">
        <v>42.21</v>
      </c>
      <c r="AE18" s="381">
        <v>89.808510638297875</v>
      </c>
      <c r="AF18" s="358">
        <v>24.757166548211323</v>
      </c>
    </row>
    <row r="19" spans="2:32" ht="16.5" x14ac:dyDescent="0.3">
      <c r="B19" s="217"/>
      <c r="C19" s="18" t="s">
        <v>80</v>
      </c>
      <c r="D19" s="27">
        <v>4.97</v>
      </c>
      <c r="E19" s="27">
        <v>3.66</v>
      </c>
      <c r="F19" s="27">
        <v>0.3</v>
      </c>
      <c r="G19" s="27">
        <v>0.04</v>
      </c>
      <c r="H19" s="42">
        <v>8.9699999999999989</v>
      </c>
      <c r="I19" s="27">
        <v>42.22</v>
      </c>
      <c r="J19" s="38">
        <v>75.392857142857139</v>
      </c>
      <c r="K19" s="27">
        <v>21.245855045002365</v>
      </c>
      <c r="L19" s="40">
        <v>29.38969722549259</v>
      </c>
      <c r="M19" s="85">
        <v>3.0111080702845641</v>
      </c>
      <c r="N19" s="7" t="s">
        <v>61</v>
      </c>
      <c r="O19" s="8" t="s">
        <v>60</v>
      </c>
      <c r="P19" s="5" t="s">
        <v>61</v>
      </c>
      <c r="Q19" s="5" t="s">
        <v>60</v>
      </c>
      <c r="R19" s="9" t="s">
        <v>60</v>
      </c>
      <c r="S19" s="9" t="s">
        <v>63</v>
      </c>
      <c r="T19" s="9" t="s">
        <v>59</v>
      </c>
      <c r="U19" s="9" t="s">
        <v>59</v>
      </c>
      <c r="W19" s="248"/>
      <c r="X19" s="342" t="s">
        <v>80</v>
      </c>
      <c r="Y19" s="358">
        <v>4.97</v>
      </c>
      <c r="Z19" s="358">
        <v>3.66</v>
      </c>
      <c r="AA19" s="358">
        <v>0.3</v>
      </c>
      <c r="AB19" s="358">
        <v>0.04</v>
      </c>
      <c r="AC19" s="358">
        <v>8.9699999999999989</v>
      </c>
      <c r="AD19" s="358">
        <v>42.22</v>
      </c>
      <c r="AE19" s="381">
        <v>75.392857142857139</v>
      </c>
      <c r="AF19" s="358">
        <v>21.245855045002365</v>
      </c>
    </row>
    <row r="20" spans="2:32" ht="16.5" x14ac:dyDescent="0.3">
      <c r="B20" s="217"/>
      <c r="C20" s="18" t="s">
        <v>82</v>
      </c>
      <c r="D20" s="27">
        <v>2.27</v>
      </c>
      <c r="E20" s="27">
        <v>5.88</v>
      </c>
      <c r="F20" s="27">
        <v>0.2</v>
      </c>
      <c r="G20" s="27">
        <v>0.04</v>
      </c>
      <c r="H20" s="42">
        <v>8.3899999999999988</v>
      </c>
      <c r="I20" s="27">
        <v>41.39</v>
      </c>
      <c r="J20" s="38">
        <v>75.25454545454545</v>
      </c>
      <c r="K20" s="27">
        <v>20.270596762503018</v>
      </c>
      <c r="L20" s="40">
        <v>33.350014637991208</v>
      </c>
      <c r="M20" s="85">
        <v>3.3132218624028908</v>
      </c>
      <c r="N20" s="7" t="s">
        <v>61</v>
      </c>
      <c r="O20" s="8" t="s">
        <v>60</v>
      </c>
      <c r="P20" s="5" t="s">
        <v>61</v>
      </c>
      <c r="Q20" s="5" t="s">
        <v>60</v>
      </c>
      <c r="R20" s="9" t="s">
        <v>60</v>
      </c>
      <c r="S20" s="9" t="s">
        <v>63</v>
      </c>
      <c r="T20" s="9" t="s">
        <v>59</v>
      </c>
      <c r="U20" s="9" t="s">
        <v>59</v>
      </c>
      <c r="W20" s="248"/>
      <c r="X20" s="342" t="s">
        <v>82</v>
      </c>
      <c r="Y20" s="358">
        <v>2.27</v>
      </c>
      <c r="Z20" s="358">
        <v>5.88</v>
      </c>
      <c r="AA20" s="358">
        <v>0.2</v>
      </c>
      <c r="AB20" s="358">
        <v>0.04</v>
      </c>
      <c r="AC20" s="358">
        <v>8.3899999999999988</v>
      </c>
      <c r="AD20" s="358">
        <v>41.39</v>
      </c>
      <c r="AE20" s="381">
        <v>75.25454545454545</v>
      </c>
      <c r="AF20" s="358">
        <v>20.270596762503018</v>
      </c>
    </row>
    <row r="21" spans="2:32" ht="16.5" x14ac:dyDescent="0.3">
      <c r="B21" s="217"/>
      <c r="C21" s="18" t="s">
        <v>84</v>
      </c>
      <c r="D21" s="27">
        <v>2.2400000000000002</v>
      </c>
      <c r="E21" s="27">
        <v>5.69</v>
      </c>
      <c r="F21" s="27">
        <v>0.24</v>
      </c>
      <c r="G21" s="27">
        <v>7.0000000000000007E-2</v>
      </c>
      <c r="H21" s="42">
        <v>8.24</v>
      </c>
      <c r="I21" s="27">
        <v>38.75</v>
      </c>
      <c r="J21" s="38">
        <v>75.980392156862749</v>
      </c>
      <c r="K21" s="27">
        <v>21.264516129032259</v>
      </c>
      <c r="L21" s="40">
        <v>34.247740910695391</v>
      </c>
      <c r="M21" s="85">
        <v>3.4790367454994637</v>
      </c>
      <c r="N21" s="7" t="s">
        <v>63</v>
      </c>
      <c r="O21" s="8" t="s">
        <v>60</v>
      </c>
      <c r="P21" s="5" t="s">
        <v>61</v>
      </c>
      <c r="Q21" s="5" t="s">
        <v>59</v>
      </c>
      <c r="R21" s="9" t="s">
        <v>60</v>
      </c>
      <c r="S21" s="9" t="s">
        <v>63</v>
      </c>
      <c r="T21" s="9" t="s">
        <v>59</v>
      </c>
      <c r="U21" s="9" t="s">
        <v>59</v>
      </c>
      <c r="W21" s="292"/>
      <c r="X21" s="344" t="s">
        <v>84</v>
      </c>
      <c r="Y21" s="360">
        <v>2.2400000000000002</v>
      </c>
      <c r="Z21" s="360">
        <v>5.69</v>
      </c>
      <c r="AA21" s="360">
        <v>0.24</v>
      </c>
      <c r="AB21" s="360">
        <v>7.0000000000000007E-2</v>
      </c>
      <c r="AC21" s="360">
        <v>8.24</v>
      </c>
      <c r="AD21" s="360">
        <v>38.75</v>
      </c>
      <c r="AE21" s="382">
        <v>75.980392156862749</v>
      </c>
      <c r="AF21" s="360">
        <v>21.264516129032259</v>
      </c>
    </row>
    <row r="22" spans="2:32" ht="16.5" x14ac:dyDescent="0.3">
      <c r="B22" s="21"/>
      <c r="C22" s="18"/>
      <c r="D22" s="30"/>
      <c r="E22" s="30"/>
      <c r="F22" s="30"/>
      <c r="G22" s="30"/>
      <c r="H22" s="23"/>
      <c r="I22" s="30"/>
      <c r="J22" s="23"/>
      <c r="K22" s="30"/>
      <c r="L22" s="23"/>
      <c r="M22" s="31"/>
      <c r="N22" s="7"/>
      <c r="O22" s="8"/>
      <c r="P22" s="5"/>
      <c r="Q22" s="5"/>
      <c r="W22" s="255"/>
      <c r="X22" s="342"/>
      <c r="Y22" s="255"/>
      <c r="Z22" s="255"/>
      <c r="AA22" s="255"/>
      <c r="AB22" s="255"/>
      <c r="AC22" s="255"/>
      <c r="AD22" s="255"/>
      <c r="AE22" s="255"/>
      <c r="AF22" s="255"/>
    </row>
    <row r="23" spans="2:32" ht="16.5" x14ac:dyDescent="0.3">
      <c r="B23" s="215" t="s">
        <v>70</v>
      </c>
      <c r="C23" s="18" t="s">
        <v>72</v>
      </c>
      <c r="D23" s="33">
        <v>1.44</v>
      </c>
      <c r="E23" s="33">
        <v>0.63</v>
      </c>
      <c r="F23" s="33">
        <v>0.11</v>
      </c>
      <c r="G23" s="33">
        <v>0.14000000000000001</v>
      </c>
      <c r="H23" s="22">
        <v>2.3199999999999998</v>
      </c>
      <c r="I23" s="33">
        <v>16.87</v>
      </c>
      <c r="J23" s="20" t="s">
        <v>57</v>
      </c>
      <c r="K23" s="33">
        <v>14</v>
      </c>
      <c r="L23" s="34">
        <v>8.1</v>
      </c>
      <c r="M23" s="77">
        <v>0.34</v>
      </c>
      <c r="N23" s="7" t="s">
        <v>60</v>
      </c>
      <c r="O23" s="8" t="s">
        <v>59</v>
      </c>
      <c r="P23" s="5" t="s">
        <v>58</v>
      </c>
      <c r="Q23" s="5" t="s">
        <v>59</v>
      </c>
      <c r="R23" s="9" t="s">
        <v>59</v>
      </c>
      <c r="S23" s="9" t="s">
        <v>60</v>
      </c>
      <c r="T23" s="9" t="s">
        <v>59</v>
      </c>
      <c r="U23" s="9" t="s">
        <v>59</v>
      </c>
      <c r="W23" s="263" t="s">
        <v>70</v>
      </c>
      <c r="X23" s="249" t="s">
        <v>72</v>
      </c>
      <c r="Y23" s="264">
        <v>1.44</v>
      </c>
      <c r="Z23" s="264">
        <v>0.63</v>
      </c>
      <c r="AA23" s="264">
        <v>0.11</v>
      </c>
      <c r="AB23" s="264">
        <v>0.14000000000000001</v>
      </c>
      <c r="AC23" s="250">
        <v>2.3199999999999998</v>
      </c>
      <c r="AD23" s="264">
        <v>16.87</v>
      </c>
      <c r="AE23" s="363" t="s">
        <v>57</v>
      </c>
      <c r="AF23" s="364">
        <v>14</v>
      </c>
    </row>
    <row r="24" spans="2:32" ht="16.5" x14ac:dyDescent="0.3">
      <c r="B24" s="215"/>
      <c r="C24" s="18" t="s">
        <v>74</v>
      </c>
      <c r="D24" s="33">
        <v>3.05</v>
      </c>
      <c r="E24" s="33">
        <v>0.91</v>
      </c>
      <c r="F24" s="33">
        <v>0.17</v>
      </c>
      <c r="G24" s="33">
        <v>0.16</v>
      </c>
      <c r="H24" s="22">
        <v>4.29</v>
      </c>
      <c r="I24" s="36">
        <v>21.3</v>
      </c>
      <c r="J24" s="20" t="s">
        <v>57</v>
      </c>
      <c r="K24" s="33">
        <v>20</v>
      </c>
      <c r="L24" s="22">
        <v>6.56</v>
      </c>
      <c r="M24" s="77">
        <v>0.25</v>
      </c>
      <c r="N24" s="7" t="s">
        <v>58</v>
      </c>
      <c r="O24" s="8" t="s">
        <v>60</v>
      </c>
      <c r="P24" s="5" t="s">
        <v>58</v>
      </c>
      <c r="Q24" s="5" t="s">
        <v>59</v>
      </c>
      <c r="R24" s="9" t="s">
        <v>60</v>
      </c>
      <c r="S24" s="9" t="s">
        <v>60</v>
      </c>
      <c r="T24" s="9" t="s">
        <v>59</v>
      </c>
      <c r="U24" s="9" t="s">
        <v>59</v>
      </c>
      <c r="W24" s="307"/>
      <c r="X24" s="293" t="s">
        <v>74</v>
      </c>
      <c r="Y24" s="309">
        <v>3.05</v>
      </c>
      <c r="Z24" s="309">
        <v>0.91</v>
      </c>
      <c r="AA24" s="309">
        <v>0.17</v>
      </c>
      <c r="AB24" s="309">
        <v>0.16</v>
      </c>
      <c r="AC24" s="294">
        <v>4.29</v>
      </c>
      <c r="AD24" s="357">
        <v>21.3</v>
      </c>
      <c r="AE24" s="365" t="s">
        <v>57</v>
      </c>
      <c r="AF24" s="366">
        <v>20</v>
      </c>
    </row>
    <row r="25" spans="2:32" ht="16.5" x14ac:dyDescent="0.3">
      <c r="B25" s="21"/>
      <c r="C25" s="23"/>
      <c r="D25" s="30"/>
      <c r="E25" s="30"/>
      <c r="F25" s="30"/>
      <c r="G25" s="30"/>
      <c r="H25" s="23"/>
      <c r="I25" s="30"/>
      <c r="J25" s="23"/>
      <c r="K25" s="30"/>
      <c r="L25" s="23"/>
      <c r="M25" s="31"/>
      <c r="N25" s="7"/>
      <c r="O25" s="8"/>
      <c r="P25" s="5"/>
      <c r="Q25" s="5"/>
      <c r="W25" s="254"/>
      <c r="X25" s="254"/>
      <c r="Y25" s="255"/>
      <c r="Z25" s="255"/>
      <c r="AA25" s="255"/>
      <c r="AB25" s="255"/>
      <c r="AC25" s="254"/>
      <c r="AD25" s="255"/>
      <c r="AE25" s="254"/>
      <c r="AF25" s="255"/>
    </row>
    <row r="26" spans="2:32" ht="16.5" x14ac:dyDescent="0.3">
      <c r="B26" s="215" t="s">
        <v>76</v>
      </c>
      <c r="C26" s="22" t="s">
        <v>78</v>
      </c>
      <c r="D26" s="30">
        <v>4.03</v>
      </c>
      <c r="E26" s="30">
        <v>2.73</v>
      </c>
      <c r="F26" s="30">
        <v>0.34</v>
      </c>
      <c r="G26" s="30">
        <v>0.23</v>
      </c>
      <c r="H26" s="23">
        <v>7.33</v>
      </c>
      <c r="I26" s="30">
        <v>18.5</v>
      </c>
      <c r="J26" s="23">
        <v>37.755102040816325</v>
      </c>
      <c r="K26" s="32">
        <v>39.621621621621621</v>
      </c>
      <c r="L26" s="28">
        <v>5.2300335772707696</v>
      </c>
      <c r="M26" s="29">
        <v>0.50398505380972924</v>
      </c>
      <c r="N26" s="7" t="s">
        <v>58</v>
      </c>
      <c r="O26" s="8" t="s">
        <v>60</v>
      </c>
      <c r="P26" s="5" t="s">
        <v>58</v>
      </c>
      <c r="Q26" s="5" t="s">
        <v>60</v>
      </c>
      <c r="R26" s="9" t="s">
        <v>60</v>
      </c>
      <c r="S26" s="9" t="s">
        <v>63</v>
      </c>
      <c r="T26" s="9" t="s">
        <v>59</v>
      </c>
      <c r="U26" s="9" t="s">
        <v>59</v>
      </c>
      <c r="W26" s="263" t="s">
        <v>76</v>
      </c>
      <c r="X26" s="250" t="s">
        <v>78</v>
      </c>
      <c r="Y26" s="255">
        <v>4.03</v>
      </c>
      <c r="Z26" s="255">
        <v>2.73</v>
      </c>
      <c r="AA26" s="255">
        <v>0.34</v>
      </c>
      <c r="AB26" s="255">
        <v>0.23</v>
      </c>
      <c r="AC26" s="254">
        <v>7.33</v>
      </c>
      <c r="AD26" s="255">
        <v>18.5</v>
      </c>
      <c r="AE26" s="367">
        <v>37.755102040816325</v>
      </c>
      <c r="AF26" s="362">
        <v>39.621621621621621</v>
      </c>
    </row>
    <row r="27" spans="2:32" ht="16.5" x14ac:dyDescent="0.3">
      <c r="B27" s="215"/>
      <c r="C27" s="22" t="s">
        <v>80</v>
      </c>
      <c r="D27" s="30">
        <v>2.84</v>
      </c>
      <c r="E27" s="30">
        <v>1.84</v>
      </c>
      <c r="F27" s="30">
        <v>0.19</v>
      </c>
      <c r="G27" s="30">
        <v>0.23</v>
      </c>
      <c r="H27" s="23">
        <v>5.1000000000000005</v>
      </c>
      <c r="I27" s="30">
        <v>17.55</v>
      </c>
      <c r="J27" s="23">
        <v>31.339285714285715</v>
      </c>
      <c r="K27" s="32">
        <v>29.059829059829063</v>
      </c>
      <c r="L27" s="28">
        <v>6.1709381292965766</v>
      </c>
      <c r="M27" s="29">
        <v>0.40672092215818356</v>
      </c>
      <c r="N27" s="7" t="s">
        <v>58</v>
      </c>
      <c r="O27" s="8" t="s">
        <v>60</v>
      </c>
      <c r="P27" s="5" t="s">
        <v>58</v>
      </c>
      <c r="Q27" s="5" t="s">
        <v>59</v>
      </c>
      <c r="R27" s="9" t="s">
        <v>60</v>
      </c>
      <c r="S27" s="9" t="s">
        <v>58</v>
      </c>
      <c r="T27" s="9" t="s">
        <v>59</v>
      </c>
      <c r="U27" s="9" t="s">
        <v>59</v>
      </c>
      <c r="W27" s="263"/>
      <c r="X27" s="250" t="s">
        <v>80</v>
      </c>
      <c r="Y27" s="255">
        <v>2.84</v>
      </c>
      <c r="Z27" s="255">
        <v>1.84</v>
      </c>
      <c r="AA27" s="255">
        <v>0.19</v>
      </c>
      <c r="AB27" s="255">
        <v>0.23</v>
      </c>
      <c r="AC27" s="254">
        <v>5.1000000000000005</v>
      </c>
      <c r="AD27" s="255">
        <v>17.55</v>
      </c>
      <c r="AE27" s="367">
        <v>31.339285714285715</v>
      </c>
      <c r="AF27" s="362">
        <v>29.059829059829063</v>
      </c>
    </row>
    <row r="28" spans="2:32" ht="16.5" x14ac:dyDescent="0.3">
      <c r="B28" s="215"/>
      <c r="C28" s="22" t="s">
        <v>82</v>
      </c>
      <c r="D28" s="30">
        <v>1.93</v>
      </c>
      <c r="E28" s="30">
        <v>3.02</v>
      </c>
      <c r="F28" s="30">
        <v>7.0000000000000007E-2</v>
      </c>
      <c r="G28" s="30">
        <v>0.14000000000000001</v>
      </c>
      <c r="H28" s="23">
        <v>5.16</v>
      </c>
      <c r="I28" s="30">
        <v>16.97</v>
      </c>
      <c r="J28" s="23">
        <v>33.94</v>
      </c>
      <c r="K28" s="32">
        <v>30.406599882144963</v>
      </c>
      <c r="L28" s="28">
        <v>6.2032921614066936</v>
      </c>
      <c r="M28" s="29">
        <v>0.46596822514752656</v>
      </c>
      <c r="N28" s="7" t="s">
        <v>60</v>
      </c>
      <c r="O28" s="8" t="s">
        <v>60</v>
      </c>
      <c r="P28" s="5" t="s">
        <v>58</v>
      </c>
      <c r="Q28" s="5" t="s">
        <v>59</v>
      </c>
      <c r="R28" s="9" t="s">
        <v>59</v>
      </c>
      <c r="S28" s="9" t="s">
        <v>63</v>
      </c>
      <c r="T28" s="9" t="s">
        <v>59</v>
      </c>
      <c r="U28" s="9" t="s">
        <v>59</v>
      </c>
      <c r="W28" s="263"/>
      <c r="X28" s="250" t="s">
        <v>82</v>
      </c>
      <c r="Y28" s="255">
        <v>1.93</v>
      </c>
      <c r="Z28" s="255">
        <v>3.02</v>
      </c>
      <c r="AA28" s="255">
        <v>7.0000000000000007E-2</v>
      </c>
      <c r="AB28" s="255">
        <v>0.14000000000000001</v>
      </c>
      <c r="AC28" s="254">
        <v>5.16</v>
      </c>
      <c r="AD28" s="255">
        <v>16.97</v>
      </c>
      <c r="AE28" s="367">
        <v>33.94</v>
      </c>
      <c r="AF28" s="362">
        <v>30.406599882144963</v>
      </c>
    </row>
    <row r="29" spans="2:32" ht="17.25" thickBot="1" x14ac:dyDescent="0.35">
      <c r="B29" s="216"/>
      <c r="C29" s="52" t="s">
        <v>84</v>
      </c>
      <c r="D29" s="79">
        <v>2.3199999999999998</v>
      </c>
      <c r="E29" s="79">
        <v>3.59</v>
      </c>
      <c r="F29" s="79">
        <v>7.0000000000000007E-2</v>
      </c>
      <c r="G29" s="79">
        <v>0.12</v>
      </c>
      <c r="H29" s="78">
        <v>6.1000000000000005</v>
      </c>
      <c r="I29" s="79">
        <v>15.62</v>
      </c>
      <c r="J29" s="78">
        <v>35.5</v>
      </c>
      <c r="K29" s="86">
        <v>39.052496798975675</v>
      </c>
      <c r="L29" s="80">
        <v>5.0195263971725197</v>
      </c>
      <c r="M29" s="87">
        <v>0.44920319195935576</v>
      </c>
      <c r="N29" s="7" t="s">
        <v>60</v>
      </c>
      <c r="O29" s="8" t="s">
        <v>60</v>
      </c>
      <c r="P29" s="5" t="s">
        <v>58</v>
      </c>
      <c r="Q29" s="5" t="s">
        <v>59</v>
      </c>
      <c r="R29" s="9" t="s">
        <v>60</v>
      </c>
      <c r="S29" s="9" t="s">
        <v>63</v>
      </c>
      <c r="T29" s="9" t="s">
        <v>59</v>
      </c>
      <c r="U29" s="9" t="s">
        <v>59</v>
      </c>
      <c r="W29" s="307"/>
      <c r="X29" s="294" t="s">
        <v>84</v>
      </c>
      <c r="Y29" s="299">
        <v>2.3199999999999998</v>
      </c>
      <c r="Z29" s="299">
        <v>3.59</v>
      </c>
      <c r="AA29" s="299">
        <v>7.0000000000000007E-2</v>
      </c>
      <c r="AB29" s="299">
        <v>0.12</v>
      </c>
      <c r="AC29" s="298">
        <v>6.1000000000000005</v>
      </c>
      <c r="AD29" s="299">
        <v>15.62</v>
      </c>
      <c r="AE29" s="368">
        <v>35.5</v>
      </c>
      <c r="AF29" s="369">
        <v>39.052496798975675</v>
      </c>
    </row>
  </sheetData>
  <mergeCells count="39">
    <mergeCell ref="AF2:AF5"/>
    <mergeCell ref="Y6:AE6"/>
    <mergeCell ref="Y2:AB3"/>
    <mergeCell ref="Y4:Y5"/>
    <mergeCell ref="Z4:Z5"/>
    <mergeCell ref="AA4:AA5"/>
    <mergeCell ref="AB4:AB5"/>
    <mergeCell ref="AD2:AE3"/>
    <mergeCell ref="AD4:AD5"/>
    <mergeCell ref="AE4:AE5"/>
    <mergeCell ref="W7:W11"/>
    <mergeCell ref="W13:W16"/>
    <mergeCell ref="W18:W21"/>
    <mergeCell ref="W23:W24"/>
    <mergeCell ref="W26:W29"/>
    <mergeCell ref="W2:W6"/>
    <mergeCell ref="X2:X6"/>
    <mergeCell ref="AC2:AC5"/>
    <mergeCell ref="L2:M2"/>
    <mergeCell ref="B2:B6"/>
    <mergeCell ref="C2:C6"/>
    <mergeCell ref="D2:G2"/>
    <mergeCell ref="H2:H5"/>
    <mergeCell ref="B26:B29"/>
    <mergeCell ref="L3:L5"/>
    <mergeCell ref="M3:M5"/>
    <mergeCell ref="D6:H6"/>
    <mergeCell ref="L6:M6"/>
    <mergeCell ref="G3:G5"/>
    <mergeCell ref="I3:I5"/>
    <mergeCell ref="K3:K5"/>
    <mergeCell ref="D3:D5"/>
    <mergeCell ref="E3:E5"/>
    <mergeCell ref="F3:F5"/>
    <mergeCell ref="B13:B16"/>
    <mergeCell ref="J3:J5"/>
    <mergeCell ref="B18:B21"/>
    <mergeCell ref="B7:B11"/>
    <mergeCell ref="B23:B2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"/>
  <sheetViews>
    <sheetView workbookViewId="0">
      <selection activeCell="M28" sqref="M28"/>
    </sheetView>
  </sheetViews>
  <sheetFormatPr defaultRowHeight="15" x14ac:dyDescent="0.25"/>
  <cols>
    <col min="2" max="2" width="6.7109375" bestFit="1" customWidth="1"/>
    <col min="3" max="3" width="15.42578125" bestFit="1" customWidth="1"/>
    <col min="5" max="5" width="24" bestFit="1" customWidth="1"/>
  </cols>
  <sheetData>
    <row r="4" spans="2:5" ht="15.75" thickBot="1" x14ac:dyDescent="0.3"/>
    <row r="5" spans="2:5" x14ac:dyDescent="0.25">
      <c r="B5" s="232" t="s">
        <v>1</v>
      </c>
      <c r="C5" s="234" t="s">
        <v>5</v>
      </c>
      <c r="D5" s="236" t="s">
        <v>202</v>
      </c>
      <c r="E5" s="237"/>
    </row>
    <row r="6" spans="2:5" ht="15.75" thickBot="1" x14ac:dyDescent="0.3">
      <c r="B6" s="233"/>
      <c r="C6" s="235"/>
      <c r="D6" s="132" t="s">
        <v>203</v>
      </c>
      <c r="E6" s="133" t="s">
        <v>204</v>
      </c>
    </row>
    <row r="7" spans="2:5" ht="16.5" thickTop="1" thickBot="1" x14ac:dyDescent="0.3">
      <c r="B7" s="134" t="s">
        <v>122</v>
      </c>
      <c r="C7" s="135" t="s">
        <v>189</v>
      </c>
      <c r="D7" s="135" t="s">
        <v>206</v>
      </c>
      <c r="E7" s="136" t="s">
        <v>205</v>
      </c>
    </row>
  </sheetData>
  <mergeCells count="3">
    <mergeCell ref="B5:B6"/>
    <mergeCell ref="C5:C6"/>
    <mergeCell ref="D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opLeftCell="G1" workbookViewId="0">
      <selection activeCell="P27" sqref="P27"/>
    </sheetView>
  </sheetViews>
  <sheetFormatPr defaultRowHeight="15" x14ac:dyDescent="0.25"/>
  <cols>
    <col min="1" max="1" width="3.85546875" bestFit="1" customWidth="1"/>
    <col min="8" max="8" width="18.140625" bestFit="1" customWidth="1"/>
    <col min="9" max="9" width="15.7109375" bestFit="1" customWidth="1"/>
  </cols>
  <sheetData>
    <row r="2" spans="1:9" x14ac:dyDescent="0.25">
      <c r="G2" t="s">
        <v>7</v>
      </c>
      <c r="H2" t="s">
        <v>227</v>
      </c>
      <c r="I2" t="s">
        <v>226</v>
      </c>
    </row>
    <row r="3" spans="1:9" ht="16.5" x14ac:dyDescent="0.25">
      <c r="B3" s="5" t="s">
        <v>93</v>
      </c>
      <c r="C3" s="5" t="s">
        <v>105</v>
      </c>
      <c r="D3" s="5" t="s">
        <v>85</v>
      </c>
      <c r="E3" s="5" t="s">
        <v>76</v>
      </c>
      <c r="G3" t="s">
        <v>116</v>
      </c>
      <c r="H3" s="19">
        <v>63</v>
      </c>
    </row>
    <row r="4" spans="1:9" ht="16.5" x14ac:dyDescent="0.3">
      <c r="A4" t="s">
        <v>116</v>
      </c>
      <c r="B4" s="19">
        <v>63</v>
      </c>
      <c r="C4" s="38">
        <v>83</v>
      </c>
      <c r="D4" s="38">
        <v>47</v>
      </c>
      <c r="E4" s="23">
        <v>49</v>
      </c>
      <c r="G4" t="s">
        <v>113</v>
      </c>
      <c r="H4" s="162">
        <v>72</v>
      </c>
    </row>
    <row r="5" spans="1:9" ht="16.5" x14ac:dyDescent="0.3">
      <c r="A5" t="s">
        <v>113</v>
      </c>
      <c r="B5" s="22">
        <v>72</v>
      </c>
      <c r="C5" s="38">
        <v>95</v>
      </c>
      <c r="D5" s="38">
        <v>56</v>
      </c>
      <c r="E5" s="23">
        <v>56</v>
      </c>
      <c r="G5" t="s">
        <v>114</v>
      </c>
      <c r="H5" s="162">
        <v>68</v>
      </c>
    </row>
    <row r="6" spans="1:9" ht="16.5" x14ac:dyDescent="0.3">
      <c r="A6" t="s">
        <v>114</v>
      </c>
      <c r="B6" s="22">
        <v>68</v>
      </c>
      <c r="C6" s="38">
        <v>94</v>
      </c>
      <c r="D6" s="38">
        <v>55</v>
      </c>
      <c r="E6" s="23">
        <v>50</v>
      </c>
      <c r="G6" t="s">
        <v>115</v>
      </c>
      <c r="H6" s="162">
        <v>63</v>
      </c>
    </row>
    <row r="7" spans="1:9" ht="17.25" thickBot="1" x14ac:dyDescent="0.35">
      <c r="A7" t="s">
        <v>115</v>
      </c>
      <c r="B7" s="22">
        <v>63</v>
      </c>
      <c r="C7" s="38">
        <v>93</v>
      </c>
      <c r="D7" s="38">
        <v>51</v>
      </c>
      <c r="E7" s="78">
        <v>44</v>
      </c>
    </row>
    <row r="9" spans="1:9" ht="16.5" x14ac:dyDescent="0.25">
      <c r="G9" t="s">
        <v>116</v>
      </c>
      <c r="H9" s="38">
        <v>83</v>
      </c>
    </row>
    <row r="10" spans="1:9" ht="16.5" x14ac:dyDescent="0.25">
      <c r="G10" t="s">
        <v>113</v>
      </c>
      <c r="H10" s="38">
        <v>95</v>
      </c>
    </row>
    <row r="11" spans="1:9" ht="16.5" x14ac:dyDescent="0.25">
      <c r="G11" t="s">
        <v>114</v>
      </c>
      <c r="H11" s="38">
        <v>94</v>
      </c>
    </row>
    <row r="15" spans="1:9" x14ac:dyDescent="0.25">
      <c r="B15" t="s">
        <v>7</v>
      </c>
      <c r="C15" s="238" t="s">
        <v>227</v>
      </c>
      <c r="D15" s="238"/>
      <c r="E15" s="238"/>
      <c r="F15" s="238"/>
    </row>
    <row r="16" spans="1:9" ht="16.5" x14ac:dyDescent="0.3">
      <c r="B16" t="s">
        <v>116</v>
      </c>
      <c r="C16" s="19">
        <v>63</v>
      </c>
      <c r="D16" s="38">
        <v>83</v>
      </c>
      <c r="E16" s="38">
        <v>47</v>
      </c>
      <c r="F16" s="23">
        <v>49</v>
      </c>
    </row>
    <row r="17" spans="2:8" ht="16.5" x14ac:dyDescent="0.3">
      <c r="B17" t="s">
        <v>113</v>
      </c>
      <c r="C17" s="162">
        <v>72</v>
      </c>
      <c r="D17" s="38">
        <v>95</v>
      </c>
      <c r="E17" s="38">
        <v>56</v>
      </c>
      <c r="F17" s="23">
        <v>56</v>
      </c>
    </row>
    <row r="18" spans="2:8" ht="16.5" x14ac:dyDescent="0.3">
      <c r="B18" t="s">
        <v>114</v>
      </c>
      <c r="C18" s="162">
        <v>68</v>
      </c>
      <c r="D18" s="38">
        <v>94</v>
      </c>
      <c r="E18" s="38">
        <v>55</v>
      </c>
      <c r="F18" s="23">
        <v>50</v>
      </c>
    </row>
    <row r="21" spans="2:8" x14ac:dyDescent="0.25">
      <c r="B21" t="s">
        <v>7</v>
      </c>
      <c r="C21" t="s">
        <v>116</v>
      </c>
      <c r="D21" t="s">
        <v>113</v>
      </c>
      <c r="E21" t="s">
        <v>114</v>
      </c>
    </row>
    <row r="22" spans="2:8" ht="16.5" x14ac:dyDescent="0.25">
      <c r="C22" s="19">
        <v>63</v>
      </c>
      <c r="D22" s="162">
        <v>72</v>
      </c>
      <c r="E22" s="162">
        <v>68</v>
      </c>
    </row>
    <row r="23" spans="2:8" ht="16.5" x14ac:dyDescent="0.25">
      <c r="C23" s="38">
        <v>83</v>
      </c>
      <c r="D23" s="38">
        <v>95</v>
      </c>
      <c r="E23" s="38">
        <v>94</v>
      </c>
    </row>
    <row r="24" spans="2:8" ht="16.5" x14ac:dyDescent="0.25">
      <c r="C24" s="38">
        <v>47</v>
      </c>
      <c r="D24" s="38">
        <v>56</v>
      </c>
      <c r="E24" s="38">
        <v>55</v>
      </c>
      <c r="G24" t="s">
        <v>228</v>
      </c>
      <c r="H24" t="s">
        <v>228</v>
      </c>
    </row>
    <row r="25" spans="2:8" ht="16.5" x14ac:dyDescent="0.3">
      <c r="C25" s="23">
        <v>49</v>
      </c>
      <c r="D25" s="23">
        <v>56</v>
      </c>
      <c r="E25" s="23">
        <v>50</v>
      </c>
    </row>
  </sheetData>
  <mergeCells count="1">
    <mergeCell ref="C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Sheet1</vt:lpstr>
      <vt:lpstr>pair fix</vt:lpstr>
      <vt:lpstr>pedon,lokasi,warna tanah,tekstu</vt:lpstr>
      <vt:lpstr>pedon,BI,landform,lokasi</vt:lpstr>
      <vt:lpstr>tekstur,pH,Corganik, P</vt:lpstr>
      <vt:lpstr>kdd, ktk</vt:lpstr>
      <vt:lpstr>LIAT</vt:lpstr>
      <vt:lpstr>Sheet2</vt:lpstr>
      <vt:lpstr>'kdd, ktk'!Print_Area</vt:lpstr>
      <vt:lpstr>'pair fix'!Print_Area</vt:lpstr>
      <vt:lpstr>'pedon,BI,landform,lokasi'!Print_Area</vt:lpstr>
      <vt:lpstr>'pedon,lokasi,warna tanah,tekstu'!Print_Area</vt:lpstr>
      <vt:lpstr>'tekstur,pH,Corganik, P'!Print_Area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cp:lastPrinted>2019-07-23T08:03:42Z</cp:lastPrinted>
  <dcterms:created xsi:type="dcterms:W3CDTF">2019-07-22T02:24:17Z</dcterms:created>
  <dcterms:modified xsi:type="dcterms:W3CDTF">2019-12-22T06:25:52Z</dcterms:modified>
</cp:coreProperties>
</file>